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80" tabRatio="601"/>
  </bookViews>
  <sheets>
    <sheet name="Sheet1" sheetId="19" r:id="rId1"/>
    <sheet name="Monitoring DPRs" sheetId="15" r:id="rId2"/>
    <sheet name="Transact Walk" sheetId="17" r:id="rId3"/>
    <sheet name="Checking of DPRs" sheetId="18" r:id="rId4"/>
  </sheets>
  <definedNames>
    <definedName name="_xlnm.Print_Area" localSheetId="3">'Checking of DPRs'!$A$1:$K$13</definedName>
    <definedName name="_xlnm.Print_Area" localSheetId="1">'Monitoring DPRs'!$A$1:$M$13</definedName>
    <definedName name="_xlnm.Print_Area" localSheetId="2">'Transact Walk'!$A$1:$G$12</definedName>
  </definedNames>
  <calcPr calcId="124519"/>
</workbook>
</file>

<file path=xl/calcChain.xml><?xml version="1.0" encoding="utf-8"?>
<calcChain xmlns="http://schemas.openxmlformats.org/spreadsheetml/2006/main">
  <c r="M87" i="19"/>
  <c r="K87"/>
  <c r="I87"/>
  <c r="H87"/>
  <c r="G87"/>
  <c r="F87"/>
  <c r="E87"/>
  <c r="O85"/>
  <c r="O84"/>
  <c r="O83"/>
  <c r="O80"/>
  <c r="J80"/>
  <c r="L80" s="1"/>
  <c r="O79"/>
  <c r="J79"/>
  <c r="J87" s="1"/>
  <c r="O78"/>
  <c r="M77"/>
  <c r="K77"/>
  <c r="I77"/>
  <c r="H77"/>
  <c r="G77"/>
  <c r="F77"/>
  <c r="E77"/>
  <c r="O76"/>
  <c r="O74"/>
  <c r="O73"/>
  <c r="J73"/>
  <c r="L73" s="1"/>
  <c r="N73" s="1"/>
  <c r="O72"/>
  <c r="J72"/>
  <c r="L72" s="1"/>
  <c r="M68"/>
  <c r="K68"/>
  <c r="I68"/>
  <c r="H68"/>
  <c r="G68"/>
  <c r="F68"/>
  <c r="E68"/>
  <c r="O67"/>
  <c r="J67"/>
  <c r="L67" s="1"/>
  <c r="N67" s="1"/>
  <c r="O66"/>
  <c r="L66"/>
  <c r="N66" s="1"/>
  <c r="J66"/>
  <c r="O65"/>
  <c r="O64"/>
  <c r="O63"/>
  <c r="J63"/>
  <c r="L63" s="1"/>
  <c r="N63" s="1"/>
  <c r="O62"/>
  <c r="L62"/>
  <c r="O61"/>
  <c r="O60"/>
  <c r="J60"/>
  <c r="L60" s="1"/>
  <c r="N60" s="1"/>
  <c r="O59"/>
  <c r="J59"/>
  <c r="L59" s="1"/>
  <c r="N59" s="1"/>
  <c r="O58"/>
  <c r="J58"/>
  <c r="L58" s="1"/>
  <c r="N58" s="1"/>
  <c r="O57"/>
  <c r="O68" s="1"/>
  <c r="M56"/>
  <c r="K56"/>
  <c r="I56"/>
  <c r="H56"/>
  <c r="G56"/>
  <c r="F56"/>
  <c r="E56"/>
  <c r="O55"/>
  <c r="J55"/>
  <c r="L55" s="1"/>
  <c r="N55" s="1"/>
  <c r="O54"/>
  <c r="J54"/>
  <c r="L54" s="1"/>
  <c r="N54" s="1"/>
  <c r="O53"/>
  <c r="J53"/>
  <c r="L53" s="1"/>
  <c r="N53" s="1"/>
  <c r="O52"/>
  <c r="J52"/>
  <c r="L52" s="1"/>
  <c r="N52" s="1"/>
  <c r="O51"/>
  <c r="J51"/>
  <c r="L51" s="1"/>
  <c r="N51" s="1"/>
  <c r="O50"/>
  <c r="J50"/>
  <c r="L50" s="1"/>
  <c r="N50" s="1"/>
  <c r="O48"/>
  <c r="J48"/>
  <c r="L48" s="1"/>
  <c r="N48" s="1"/>
  <c r="O47"/>
  <c r="J47"/>
  <c r="L47" s="1"/>
  <c r="N47" s="1"/>
  <c r="O46"/>
  <c r="O45"/>
  <c r="O44"/>
  <c r="O43"/>
  <c r="O56" s="1"/>
  <c r="J42"/>
  <c r="J41"/>
  <c r="M40"/>
  <c r="K40"/>
  <c r="I40"/>
  <c r="H40"/>
  <c r="G40"/>
  <c r="F40"/>
  <c r="E40"/>
  <c r="J39"/>
  <c r="J40" s="1"/>
  <c r="O38"/>
  <c r="O37"/>
  <c r="O34"/>
  <c r="O32"/>
  <c r="O28"/>
  <c r="M28"/>
  <c r="K28"/>
  <c r="I28"/>
  <c r="G28"/>
  <c r="F28"/>
  <c r="E28"/>
  <c r="J27"/>
  <c r="J26"/>
  <c r="J25"/>
  <c r="J20"/>
  <c r="H19"/>
  <c r="J19" s="1"/>
  <c r="L19" s="1"/>
  <c r="N19" s="1"/>
  <c r="H18"/>
  <c r="H28" s="1"/>
  <c r="J17"/>
  <c r="O15"/>
  <c r="M15"/>
  <c r="M88" s="1"/>
  <c r="K15"/>
  <c r="K88" s="1"/>
  <c r="I15"/>
  <c r="I88" s="1"/>
  <c r="H15"/>
  <c r="H88" s="1"/>
  <c r="G15"/>
  <c r="G88" s="1"/>
  <c r="J14"/>
  <c r="J15" s="1"/>
  <c r="F11"/>
  <c r="E11"/>
  <c r="E15" s="1"/>
  <c r="E88" s="1"/>
  <c r="L14" l="1"/>
  <c r="N14" s="1"/>
  <c r="L87"/>
  <c r="N80"/>
  <c r="N15"/>
  <c r="H89"/>
  <c r="I89"/>
  <c r="K89" s="1"/>
  <c r="M89" s="1"/>
  <c r="L77"/>
  <c r="N72"/>
  <c r="F15"/>
  <c r="L15"/>
  <c r="O40"/>
  <c r="J56"/>
  <c r="J68"/>
  <c r="L68"/>
  <c r="J77"/>
  <c r="O87"/>
  <c r="L17"/>
  <c r="J18"/>
  <c r="L18" s="1"/>
  <c r="N18" s="1"/>
  <c r="L20"/>
  <c r="N20" s="1"/>
  <c r="L26"/>
  <c r="N26" s="1"/>
  <c r="L27"/>
  <c r="N27" s="1"/>
  <c r="L39"/>
  <c r="L41"/>
  <c r="L42"/>
  <c r="N42" s="1"/>
  <c r="N62"/>
  <c r="O77"/>
  <c r="O88" l="1"/>
  <c r="O89" s="1"/>
  <c r="L56"/>
  <c r="N41"/>
  <c r="N77"/>
  <c r="N68"/>
  <c r="J28"/>
  <c r="L40"/>
  <c r="N39"/>
  <c r="L28"/>
  <c r="L88" s="1"/>
  <c r="N17"/>
  <c r="F88"/>
  <c r="N87"/>
  <c r="N28" l="1"/>
  <c r="N40"/>
  <c r="J88"/>
  <c r="N56"/>
  <c r="J89" l="1"/>
  <c r="L89" s="1"/>
  <c r="N88"/>
  <c r="N89" l="1"/>
</calcChain>
</file>

<file path=xl/sharedStrings.xml><?xml version="1.0" encoding="utf-8"?>
<sst xmlns="http://schemas.openxmlformats.org/spreadsheetml/2006/main" count="304" uniqueCount="163">
  <si>
    <t>Guna-1</t>
  </si>
  <si>
    <t>Guna-2</t>
  </si>
  <si>
    <t>Total</t>
  </si>
  <si>
    <t>Bhopal</t>
  </si>
  <si>
    <t>Betul</t>
  </si>
  <si>
    <t>Betul-1</t>
  </si>
  <si>
    <t>Betul-2</t>
  </si>
  <si>
    <t>Harda</t>
  </si>
  <si>
    <t>Harda-1</t>
  </si>
  <si>
    <t>Hoshangabad</t>
  </si>
  <si>
    <t>Hoshangabad-1</t>
  </si>
  <si>
    <t>Raisen</t>
  </si>
  <si>
    <t>Raisen-1</t>
  </si>
  <si>
    <t>Raisen-2</t>
  </si>
  <si>
    <t>Rajgarh</t>
  </si>
  <si>
    <t>Sehore</t>
  </si>
  <si>
    <t>Vidisha</t>
  </si>
  <si>
    <t>Vidisha-1</t>
  </si>
  <si>
    <t>Vidisha-2</t>
  </si>
  <si>
    <t xml:space="preserve">Total </t>
  </si>
  <si>
    <t>Gwalior</t>
  </si>
  <si>
    <t>Ashoknagar</t>
  </si>
  <si>
    <t>Ashoknagar-1</t>
  </si>
  <si>
    <t>Ashoknagar-2</t>
  </si>
  <si>
    <t>Bhind</t>
  </si>
  <si>
    <t>Bhind-01</t>
  </si>
  <si>
    <t>Bhind-02</t>
  </si>
  <si>
    <t>Datia</t>
  </si>
  <si>
    <t>Guna</t>
  </si>
  <si>
    <t>Mourena</t>
  </si>
  <si>
    <t>Morena</t>
  </si>
  <si>
    <t>Sheopur</t>
  </si>
  <si>
    <t>Shivpuri</t>
  </si>
  <si>
    <t>Shivpuri-1</t>
  </si>
  <si>
    <t>Shivpuri-2</t>
  </si>
  <si>
    <t>Indore</t>
  </si>
  <si>
    <t>Alirajpur</t>
  </si>
  <si>
    <t>Barwani</t>
  </si>
  <si>
    <t>Burhanpur</t>
  </si>
  <si>
    <t>Dhar</t>
  </si>
  <si>
    <t>Dhar-1</t>
  </si>
  <si>
    <t>Dhar-2(Kukshi)</t>
  </si>
  <si>
    <t>Dhar-3</t>
  </si>
  <si>
    <t>Jhabua</t>
  </si>
  <si>
    <t>Jhabua-1</t>
  </si>
  <si>
    <t>Khandwa</t>
  </si>
  <si>
    <t>Khargone</t>
  </si>
  <si>
    <t>Khargone-1</t>
  </si>
  <si>
    <t>Khargone-2 (Maheshwar)</t>
  </si>
  <si>
    <t>Jabalpur</t>
  </si>
  <si>
    <t>Balaghat</t>
  </si>
  <si>
    <t>Balaghat-1</t>
  </si>
  <si>
    <t>Balaghat-2</t>
  </si>
  <si>
    <t>Chhindwara</t>
  </si>
  <si>
    <t>Chhindwara 1</t>
  </si>
  <si>
    <t>Chhindwara -2</t>
  </si>
  <si>
    <t>Chhindwara-3</t>
  </si>
  <si>
    <t>Chhindwara-4</t>
  </si>
  <si>
    <t>Dindori</t>
  </si>
  <si>
    <t>Dindori-1</t>
  </si>
  <si>
    <t>Jabalpur-1</t>
  </si>
  <si>
    <t>Katni</t>
  </si>
  <si>
    <t>Mandla</t>
  </si>
  <si>
    <t>Narsingpur</t>
  </si>
  <si>
    <t>Narsinghpur 1</t>
  </si>
  <si>
    <t>Narsinghpur 2</t>
  </si>
  <si>
    <t>Seone</t>
  </si>
  <si>
    <t>Seoni-1</t>
  </si>
  <si>
    <t>Seoni-2</t>
  </si>
  <si>
    <t>Seoni-3</t>
  </si>
  <si>
    <t>Rewa</t>
  </si>
  <si>
    <t>Anuppur</t>
  </si>
  <si>
    <t>Mauganj</t>
  </si>
  <si>
    <t>Rewa-1</t>
  </si>
  <si>
    <t>Rewa-2</t>
  </si>
  <si>
    <t>Satna</t>
  </si>
  <si>
    <t>Satna-1</t>
  </si>
  <si>
    <t>Shahdol</t>
  </si>
  <si>
    <t xml:space="preserve">Shahdol-1 </t>
  </si>
  <si>
    <t>Sidhi</t>
  </si>
  <si>
    <t>Umaria</t>
  </si>
  <si>
    <t xml:space="preserve">Umaria-1 </t>
  </si>
  <si>
    <t xml:space="preserve">Umaria-2 </t>
  </si>
  <si>
    <t>Waidhan</t>
  </si>
  <si>
    <t>Waidhan-1</t>
  </si>
  <si>
    <t>Waidhan-2</t>
  </si>
  <si>
    <t>Sagar</t>
  </si>
  <si>
    <t>Chhatarpur</t>
  </si>
  <si>
    <t>Chhatarpur-1</t>
  </si>
  <si>
    <t>Chhatarpur-2</t>
  </si>
  <si>
    <t>Damoh</t>
  </si>
  <si>
    <t>Damoh-1</t>
  </si>
  <si>
    <t>Panna</t>
  </si>
  <si>
    <t>Panna-1</t>
  </si>
  <si>
    <t>Panna-2</t>
  </si>
  <si>
    <t>Sagar-1</t>
  </si>
  <si>
    <t>Sagar-2</t>
  </si>
  <si>
    <t>Tikamgarh</t>
  </si>
  <si>
    <t>Ujjain</t>
  </si>
  <si>
    <t>Dewas</t>
  </si>
  <si>
    <t>Dewas-1</t>
  </si>
  <si>
    <t>Dewas-2</t>
  </si>
  <si>
    <t>Mandsour</t>
  </si>
  <si>
    <t>Mandsaur-1</t>
  </si>
  <si>
    <t>Neemuch</t>
  </si>
  <si>
    <t>Ratlam</t>
  </si>
  <si>
    <t>Ratlam-1</t>
  </si>
  <si>
    <t>Shajapur</t>
  </si>
  <si>
    <t>Shajapur-1</t>
  </si>
  <si>
    <t>Shajapur-2 (Agar)</t>
  </si>
  <si>
    <t>Ujjain-1</t>
  </si>
  <si>
    <t>Ujjain-2</t>
  </si>
  <si>
    <t xml:space="preserve">S.No </t>
  </si>
  <si>
    <t xml:space="preserve">CGM </t>
  </si>
  <si>
    <t xml:space="preserve">District </t>
  </si>
  <si>
    <t xml:space="preserve">PIU </t>
  </si>
  <si>
    <t xml:space="preserve">Details of proposed road in MPRCP </t>
  </si>
  <si>
    <t xml:space="preserve">No </t>
  </si>
  <si>
    <t xml:space="preserve">Length (in km) </t>
  </si>
  <si>
    <t>Barwani-1/2</t>
  </si>
  <si>
    <t xml:space="preserve">Details of propsed road and DPR prepaired in  MPRCP </t>
  </si>
  <si>
    <t xml:space="preserve"> Grand Total</t>
  </si>
  <si>
    <t xml:space="preserve"> </t>
  </si>
  <si>
    <t xml:space="preserve">Name of District </t>
  </si>
  <si>
    <t xml:space="preserve">Status as on 15th Nov </t>
  </si>
  <si>
    <t xml:space="preserve">By 25th Nov </t>
  </si>
  <si>
    <t xml:space="preserve">DPR Checked </t>
  </si>
  <si>
    <t xml:space="preserve">By 10th Dec  </t>
  </si>
  <si>
    <t xml:space="preserve">By 25th Jan </t>
  </si>
  <si>
    <t xml:space="preserve">DPR Preparied </t>
  </si>
  <si>
    <t xml:space="preserve">By 10th Feb </t>
  </si>
  <si>
    <t xml:space="preserve">By 25th Feb </t>
  </si>
  <si>
    <t xml:space="preserve">Monitoring of DPRs (Preparation +Checking+Packaging ) District Wise </t>
  </si>
  <si>
    <t>DPR traget for Distt./PIU wise</t>
  </si>
  <si>
    <t xml:space="preserve">Annexure II </t>
  </si>
  <si>
    <t>Annexure I</t>
  </si>
  <si>
    <t>Transact Walk Survey</t>
  </si>
  <si>
    <t>Name of Road</t>
  </si>
  <si>
    <t>Length of Road</t>
  </si>
  <si>
    <t>Social Aspect Incorporated</t>
  </si>
  <si>
    <t>Date of Survey Conducted</t>
  </si>
  <si>
    <t>Enviornmented Aspect Incorporated</t>
  </si>
  <si>
    <t>Annexure III</t>
  </si>
  <si>
    <t>Checking time line status of DPRs</t>
  </si>
  <si>
    <t>DPR Traget</t>
  </si>
  <si>
    <t>DPRs Completed (+) Checked (+) Packaging Done</t>
  </si>
  <si>
    <t>By 15th Nov.</t>
  </si>
  <si>
    <t>By 10th Dec.</t>
  </si>
  <si>
    <t>By 25th Dec.</t>
  </si>
  <si>
    <t>By 10th Jan.</t>
  </si>
  <si>
    <t>By 25th Jan.</t>
  </si>
  <si>
    <t>By 10th Feb.</t>
  </si>
  <si>
    <t>By 25th Feb.</t>
  </si>
  <si>
    <t>S.No.</t>
  </si>
  <si>
    <t>Total for CGM</t>
  </si>
  <si>
    <t>Genunine Suggestions of Village's People Incorporated (Chainagewise like 0 to 200 m. onwards)</t>
  </si>
  <si>
    <t>Target ( By 25th Nov 2016)</t>
  </si>
  <si>
    <t>Target ( By 10 Dec.20 16)</t>
  </si>
  <si>
    <t>Target ( By 25th  Dec.20 16)</t>
  </si>
  <si>
    <t>Target ( By 10 Jan.20 17)</t>
  </si>
  <si>
    <t xml:space="preserve">DPR Prepaired up to 10 nov 16(Length in Km  </t>
  </si>
  <si>
    <t xml:space="preserve">DPR Preparation (Length in Km  </t>
  </si>
  <si>
    <t xml:space="preserve">DPR Checking 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</si>
</sst>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5"/>
      <color indexed="8"/>
      <name val="DevLys 010"/>
    </font>
    <font>
      <sz val="16"/>
      <color indexed="63"/>
      <name val="Kruti Dev 010"/>
    </font>
    <font>
      <sz val="14"/>
      <color indexed="63"/>
      <name val="Times"/>
      <family val="1"/>
    </font>
    <font>
      <sz val="16"/>
      <color indexed="8"/>
      <name val="Kruti Dev 010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6"/>
      <color indexed="8"/>
      <name val="Times New Roman"/>
      <family val="1"/>
    </font>
    <font>
      <sz val="12"/>
      <name val="Times New Roman"/>
      <family val="1"/>
    </font>
    <font>
      <sz val="10"/>
      <name val="Arial Narrow"/>
      <family val="2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63"/>
      <name val="Times"/>
    </font>
    <font>
      <b/>
      <sz val="14"/>
      <color indexed="63"/>
      <name val="Times"/>
      <family val="1"/>
    </font>
    <font>
      <b/>
      <sz val="15"/>
      <color indexed="8"/>
      <name val="Times New Roman"/>
      <family val="1"/>
    </font>
    <font>
      <sz val="8"/>
      <name val="Calibri"/>
      <family val="2"/>
    </font>
    <font>
      <sz val="18"/>
      <color indexed="8"/>
      <name val="Calibri"/>
      <family val="2"/>
    </font>
    <font>
      <b/>
      <sz val="18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4"/>
      <color rgb="FFFF0000"/>
      <name val="Times"/>
      <family val="1"/>
    </font>
    <font>
      <sz val="14"/>
      <name val="Times"/>
      <family val="1"/>
    </font>
    <font>
      <b/>
      <sz val="14"/>
      <name val="Times"/>
    </font>
    <font>
      <b/>
      <sz val="14"/>
      <name val="Times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7" fillId="0" borderId="0"/>
  </cellStyleXfs>
  <cellXfs count="10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5" applyFont="1" applyFill="1" applyBorder="1" applyAlignment="1" applyProtection="1">
      <alignment horizontal="center" vertical="center" wrapText="1"/>
      <protection locked="0"/>
    </xf>
    <xf numFmtId="0" fontId="10" fillId="2" borderId="1" xfId="1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/>
    </xf>
    <xf numFmtId="49" fontId="10" fillId="2" borderId="1" xfId="4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4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 applyProtection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 shrinkToFit="1"/>
    </xf>
    <xf numFmtId="0" fontId="10" fillId="2" borderId="1" xfId="6" applyFont="1" applyFill="1" applyBorder="1" applyAlignment="1">
      <alignment horizontal="center" vertical="center" wrapText="1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0" fontId="10" fillId="2" borderId="1" xfId="9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shrinkToFit="1"/>
    </xf>
    <xf numFmtId="0" fontId="10" fillId="2" borderId="1" xfId="7" applyFont="1" applyFill="1" applyBorder="1" applyAlignment="1">
      <alignment horizontal="center" vertical="center" wrapText="1"/>
    </xf>
    <xf numFmtId="0" fontId="10" fillId="2" borderId="1" xfId="12" applyFont="1" applyFill="1" applyBorder="1" applyAlignment="1" applyProtection="1">
      <alignment horizontal="center" vertical="center"/>
      <protection locked="0"/>
    </xf>
    <xf numFmtId="0" fontId="10" fillId="2" borderId="1" xfId="5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0" fillId="3" borderId="0" xfId="0" applyFont="1" applyFill="1"/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2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5" fillId="3" borderId="0" xfId="0" applyFont="1" applyFill="1"/>
    <xf numFmtId="0" fontId="12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10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10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0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4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10" applyFont="1" applyFill="1" applyBorder="1" applyAlignment="1" applyProtection="1">
      <alignment horizontal="center" vertical="center" wrapText="1"/>
      <protection locked="0"/>
    </xf>
    <xf numFmtId="0" fontId="10" fillId="3" borderId="1" xfId="5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</cellXfs>
  <cellStyles count="13">
    <cellStyle name="Normal" xfId="0" builtinId="0"/>
    <cellStyle name="Normal 4 2" xfId="1"/>
    <cellStyle name="Normal 9" xfId="2"/>
    <cellStyle name="Normal_Agenda 11 E1&amp;E2&amp;Workload 2" xfId="3"/>
    <cellStyle name="Normal_Agenda 11 E1&amp;E2&amp;Workload 3" xfId="4"/>
    <cellStyle name="Normal_Agenda 11 E1&amp;E2&amp;Workload 4" xfId="5"/>
    <cellStyle name="Normal_E1 &amp; E2 Nov 2009" xfId="6"/>
    <cellStyle name="Normal_E-1 &amp; E-2 SEONI-1(Nov-09) 2" xfId="7"/>
    <cellStyle name="Normal_E1 E2 Feb 2010_E-1 &amp; E-2 PIU-01 Mandla" xfId="8"/>
    <cellStyle name="Normal_Encl2_11975_Formats Jabalpur" xfId="9"/>
    <cellStyle name="Normal_Information_2006" xfId="10"/>
    <cellStyle name="Normal_New formats PR-I A, PR-II A, Est -I " xfId="11"/>
    <cellStyle name="Normal_Workload, E123 31.03.09 Sidhi-1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5"/>
  <sheetViews>
    <sheetView tabSelected="1" topLeftCell="H85" workbookViewId="0">
      <selection activeCell="L97" sqref="L97"/>
    </sheetView>
  </sheetViews>
  <sheetFormatPr defaultRowHeight="18.75"/>
  <cols>
    <col min="1" max="1" width="5.140625" customWidth="1"/>
    <col min="2" max="2" width="10.7109375" customWidth="1"/>
    <col min="3" max="3" width="14.7109375" customWidth="1"/>
    <col min="4" max="4" width="16.42578125" customWidth="1"/>
    <col min="5" max="5" width="8.28515625" style="1" customWidth="1"/>
    <col min="6" max="7" width="9.28515625" style="1" customWidth="1"/>
    <col min="8" max="8" width="10" style="1" customWidth="1"/>
    <col min="9" max="9" width="7.42578125" style="81" customWidth="1"/>
    <col min="10" max="10" width="11.28515625" style="81" bestFit="1" customWidth="1"/>
    <col min="11" max="11" width="7.28515625" style="57" customWidth="1"/>
    <col min="12" max="12" width="11.28515625" style="57" bestFit="1" customWidth="1"/>
    <col min="13" max="13" width="11" style="58" bestFit="1" customWidth="1"/>
    <col min="14" max="14" width="11.28515625" style="57" bestFit="1" customWidth="1"/>
    <col min="15" max="15" width="11" style="57" bestFit="1" customWidth="1"/>
  </cols>
  <sheetData>
    <row r="1" spans="1:15" ht="18.75" customHeight="1">
      <c r="A1" s="45" t="s">
        <v>120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5" ht="75" customHeight="1">
      <c r="A2" s="46" t="s">
        <v>112</v>
      </c>
      <c r="B2" s="46" t="s">
        <v>113</v>
      </c>
      <c r="C2" s="46" t="s">
        <v>114</v>
      </c>
      <c r="D2" s="46" t="s">
        <v>115</v>
      </c>
      <c r="E2" s="43" t="s">
        <v>116</v>
      </c>
      <c r="F2" s="44"/>
      <c r="G2" s="37"/>
      <c r="H2" s="43" t="s">
        <v>156</v>
      </c>
      <c r="I2" s="44"/>
      <c r="J2" s="59" t="s">
        <v>157</v>
      </c>
      <c r="K2" s="60"/>
      <c r="L2" s="59" t="s">
        <v>158</v>
      </c>
      <c r="M2" s="60"/>
      <c r="N2" s="59" t="s">
        <v>159</v>
      </c>
      <c r="O2" s="60"/>
    </row>
    <row r="3" spans="1:15" ht="150" customHeight="1">
      <c r="A3" s="47"/>
      <c r="B3" s="47"/>
      <c r="C3" s="47"/>
      <c r="D3" s="47"/>
      <c r="E3" s="28" t="s">
        <v>117</v>
      </c>
      <c r="F3" s="28" t="s">
        <v>118</v>
      </c>
      <c r="G3" s="28" t="s">
        <v>160</v>
      </c>
      <c r="H3" s="28" t="s">
        <v>161</v>
      </c>
      <c r="I3" s="61" t="s">
        <v>162</v>
      </c>
      <c r="J3" s="61" t="s">
        <v>161</v>
      </c>
      <c r="K3" s="61" t="s">
        <v>162</v>
      </c>
      <c r="L3" s="61" t="s">
        <v>161</v>
      </c>
      <c r="M3" s="61" t="s">
        <v>162</v>
      </c>
      <c r="N3" s="61" t="s">
        <v>161</v>
      </c>
      <c r="O3" s="61" t="s">
        <v>122</v>
      </c>
    </row>
    <row r="4" spans="1:15">
      <c r="A4" s="5">
        <v>1</v>
      </c>
      <c r="B4" s="7" t="s">
        <v>3</v>
      </c>
      <c r="C4" s="7" t="s">
        <v>4</v>
      </c>
      <c r="D4" s="8" t="s">
        <v>5</v>
      </c>
      <c r="E4" s="36">
        <v>0</v>
      </c>
      <c r="F4" s="36">
        <v>0</v>
      </c>
      <c r="G4" s="36"/>
      <c r="H4" s="4"/>
      <c r="I4" s="62"/>
      <c r="J4" s="62"/>
      <c r="K4" s="63"/>
      <c r="L4" s="62"/>
      <c r="M4" s="82"/>
      <c r="N4" s="62"/>
      <c r="O4" s="62"/>
    </row>
    <row r="5" spans="1:15" ht="20.25" customHeight="1">
      <c r="A5" s="5">
        <v>2</v>
      </c>
      <c r="B5" s="7" t="s">
        <v>3</v>
      </c>
      <c r="C5" s="7" t="s">
        <v>4</v>
      </c>
      <c r="D5" s="8" t="s">
        <v>6</v>
      </c>
      <c r="E5" s="2">
        <v>0</v>
      </c>
      <c r="F5" s="36">
        <v>0</v>
      </c>
      <c r="G5" s="36"/>
      <c r="H5" s="4"/>
      <c r="I5" s="65"/>
      <c r="J5" s="65"/>
      <c r="K5" s="63"/>
      <c r="L5" s="62"/>
      <c r="M5" s="82"/>
      <c r="N5" s="62"/>
      <c r="O5" s="62"/>
    </row>
    <row r="6" spans="1:15">
      <c r="A6" s="5">
        <v>3</v>
      </c>
      <c r="B6" s="7" t="s">
        <v>3</v>
      </c>
      <c r="C6" s="7" t="s">
        <v>3</v>
      </c>
      <c r="D6" s="9" t="s">
        <v>3</v>
      </c>
      <c r="E6" s="36">
        <v>22</v>
      </c>
      <c r="F6" s="36">
        <v>39.49</v>
      </c>
      <c r="G6" s="36">
        <v>22</v>
      </c>
      <c r="H6" s="52">
        <v>0</v>
      </c>
      <c r="I6" s="66"/>
      <c r="J6" s="66">
        <v>13</v>
      </c>
      <c r="K6" s="62">
        <v>25</v>
      </c>
      <c r="L6" s="62">
        <v>4.5</v>
      </c>
      <c r="M6" s="82">
        <v>4.5</v>
      </c>
      <c r="N6" s="62"/>
      <c r="O6" s="62">
        <v>4.5</v>
      </c>
    </row>
    <row r="7" spans="1:15" ht="18.75" customHeight="1">
      <c r="A7" s="5">
        <v>4</v>
      </c>
      <c r="B7" s="7" t="s">
        <v>3</v>
      </c>
      <c r="C7" s="7" t="s">
        <v>7</v>
      </c>
      <c r="D7" s="10" t="s">
        <v>8</v>
      </c>
      <c r="E7" s="36">
        <v>73</v>
      </c>
      <c r="F7" s="36">
        <v>289</v>
      </c>
      <c r="G7" s="36">
        <v>0</v>
      </c>
      <c r="H7" s="52">
        <v>0</v>
      </c>
      <c r="I7" s="62">
        <v>0</v>
      </c>
      <c r="J7" s="66">
        <v>100</v>
      </c>
      <c r="K7" s="62">
        <v>90</v>
      </c>
      <c r="L7" s="62">
        <v>125</v>
      </c>
      <c r="M7" s="82">
        <v>110</v>
      </c>
      <c r="N7" s="62">
        <v>64</v>
      </c>
      <c r="O7" s="62">
        <v>35</v>
      </c>
    </row>
    <row r="8" spans="1:15">
      <c r="A8" s="5">
        <v>5</v>
      </c>
      <c r="B8" s="7" t="s">
        <v>3</v>
      </c>
      <c r="C8" s="7" t="s">
        <v>9</v>
      </c>
      <c r="D8" s="11" t="s">
        <v>10</v>
      </c>
      <c r="E8" s="36">
        <v>130</v>
      </c>
      <c r="F8" s="36">
        <v>352</v>
      </c>
      <c r="G8" s="36">
        <v>155</v>
      </c>
      <c r="H8" s="52"/>
      <c r="I8" s="62">
        <v>155</v>
      </c>
      <c r="J8" s="66">
        <v>99</v>
      </c>
      <c r="K8" s="62">
        <v>70</v>
      </c>
      <c r="L8" s="62">
        <v>98</v>
      </c>
      <c r="M8" s="82">
        <v>80</v>
      </c>
      <c r="N8" s="62">
        <v>0</v>
      </c>
      <c r="O8" s="62">
        <v>37</v>
      </c>
    </row>
    <row r="9" spans="1:15" ht="18.75" customHeight="1">
      <c r="A9" s="5">
        <v>6</v>
      </c>
      <c r="B9" s="7" t="s">
        <v>3</v>
      </c>
      <c r="C9" s="7" t="s">
        <v>11</v>
      </c>
      <c r="D9" s="12" t="s">
        <v>12</v>
      </c>
      <c r="E9" s="36">
        <v>102</v>
      </c>
      <c r="F9" s="36">
        <v>291</v>
      </c>
      <c r="G9" s="36">
        <v>30.6</v>
      </c>
      <c r="H9" s="52">
        <v>40</v>
      </c>
      <c r="I9" s="62">
        <v>30.6</v>
      </c>
      <c r="J9" s="66">
        <v>110</v>
      </c>
      <c r="K9" s="62">
        <v>75</v>
      </c>
      <c r="L9" s="62">
        <v>80</v>
      </c>
      <c r="M9" s="82">
        <v>70</v>
      </c>
      <c r="N9" s="62">
        <v>30.4</v>
      </c>
      <c r="O9" s="62">
        <v>35</v>
      </c>
    </row>
    <row r="10" spans="1:15">
      <c r="A10" s="5">
        <v>7</v>
      </c>
      <c r="B10" s="7" t="s">
        <v>3</v>
      </c>
      <c r="C10" s="7" t="s">
        <v>11</v>
      </c>
      <c r="D10" s="12" t="s">
        <v>13</v>
      </c>
      <c r="E10" s="36">
        <v>111</v>
      </c>
      <c r="F10" s="36">
        <v>239.6</v>
      </c>
      <c r="G10" s="36">
        <v>20.5</v>
      </c>
      <c r="H10" s="52">
        <v>30</v>
      </c>
      <c r="I10" s="62">
        <v>20.5</v>
      </c>
      <c r="J10" s="66">
        <v>65</v>
      </c>
      <c r="K10" s="62">
        <v>50</v>
      </c>
      <c r="L10" s="62">
        <v>85</v>
      </c>
      <c r="M10" s="82">
        <v>60</v>
      </c>
      <c r="N10" s="62">
        <v>39.1</v>
      </c>
      <c r="O10" s="62">
        <v>50</v>
      </c>
    </row>
    <row r="11" spans="1:15" ht="18.75" customHeight="1">
      <c r="A11" s="5">
        <v>8</v>
      </c>
      <c r="B11" s="7" t="s">
        <v>3</v>
      </c>
      <c r="C11" s="7" t="s">
        <v>14</v>
      </c>
      <c r="D11" s="11" t="s">
        <v>14</v>
      </c>
      <c r="E11" s="36">
        <f>171+134</f>
        <v>305</v>
      </c>
      <c r="F11" s="36">
        <f>405.42</f>
        <v>405.42</v>
      </c>
      <c r="G11" s="36"/>
      <c r="H11" s="52">
        <v>110</v>
      </c>
      <c r="I11" s="62"/>
      <c r="J11" s="66">
        <v>110</v>
      </c>
      <c r="K11" s="62">
        <v>75</v>
      </c>
      <c r="L11" s="62">
        <v>125</v>
      </c>
      <c r="M11" s="82">
        <v>125</v>
      </c>
      <c r="N11" s="62">
        <v>60.4</v>
      </c>
      <c r="O11" s="62">
        <v>124</v>
      </c>
    </row>
    <row r="12" spans="1:15">
      <c r="A12" s="5">
        <v>9</v>
      </c>
      <c r="B12" s="7" t="s">
        <v>3</v>
      </c>
      <c r="C12" s="7" t="s">
        <v>15</v>
      </c>
      <c r="D12" s="11" t="s">
        <v>15</v>
      </c>
      <c r="E12" s="36">
        <v>105</v>
      </c>
      <c r="F12" s="36">
        <v>256</v>
      </c>
      <c r="G12" s="36"/>
      <c r="H12" s="52">
        <v>36</v>
      </c>
      <c r="I12" s="62"/>
      <c r="J12" s="66">
        <v>70</v>
      </c>
      <c r="K12" s="62">
        <v>76</v>
      </c>
      <c r="L12" s="62">
        <v>100</v>
      </c>
      <c r="M12" s="82">
        <v>80</v>
      </c>
      <c r="N12" s="62">
        <v>50</v>
      </c>
      <c r="O12" s="62">
        <v>65</v>
      </c>
    </row>
    <row r="13" spans="1:15" ht="18.75" customHeight="1">
      <c r="A13" s="5">
        <v>10</v>
      </c>
      <c r="B13" s="7" t="s">
        <v>3</v>
      </c>
      <c r="C13" s="7" t="s">
        <v>16</v>
      </c>
      <c r="D13" s="13" t="s">
        <v>17</v>
      </c>
      <c r="E13" s="36">
        <v>136</v>
      </c>
      <c r="F13" s="36">
        <v>322</v>
      </c>
      <c r="G13" s="36"/>
      <c r="H13" s="52">
        <v>32</v>
      </c>
      <c r="I13" s="62"/>
      <c r="J13" s="66">
        <v>100</v>
      </c>
      <c r="K13" s="62">
        <v>90</v>
      </c>
      <c r="L13" s="62">
        <v>115</v>
      </c>
      <c r="M13" s="82">
        <v>90</v>
      </c>
      <c r="N13" s="62">
        <v>75</v>
      </c>
      <c r="O13" s="62">
        <v>77</v>
      </c>
    </row>
    <row r="14" spans="1:15">
      <c r="A14" s="5">
        <v>11</v>
      </c>
      <c r="B14" s="7" t="s">
        <v>3</v>
      </c>
      <c r="C14" s="7" t="s">
        <v>16</v>
      </c>
      <c r="D14" s="13" t="s">
        <v>18</v>
      </c>
      <c r="E14" s="36">
        <v>0</v>
      </c>
      <c r="F14" s="36">
        <v>0</v>
      </c>
      <c r="G14" s="36"/>
      <c r="H14" s="52">
        <v>0</v>
      </c>
      <c r="I14" s="62"/>
      <c r="J14" s="66">
        <f>F14-G14-H14</f>
        <v>0</v>
      </c>
      <c r="K14" s="62"/>
      <c r="L14" s="62">
        <f>J14*0.333</f>
        <v>0</v>
      </c>
      <c r="M14" s="82"/>
      <c r="N14" s="62">
        <f>L14</f>
        <v>0</v>
      </c>
      <c r="O14" s="62"/>
    </row>
    <row r="15" spans="1:15" s="57" customFormat="1" ht="33.75" customHeight="1">
      <c r="A15" s="90" t="s">
        <v>19</v>
      </c>
      <c r="B15" s="91"/>
      <c r="C15" s="91"/>
      <c r="D15" s="92"/>
      <c r="E15" s="67">
        <f t="shared" ref="E15:O15" si="0">SUM(E4:E14)</f>
        <v>984</v>
      </c>
      <c r="F15" s="67">
        <f t="shared" si="0"/>
        <v>2194.5100000000002</v>
      </c>
      <c r="G15" s="67">
        <f t="shared" si="0"/>
        <v>228.1</v>
      </c>
      <c r="H15" s="67">
        <f t="shared" si="0"/>
        <v>248</v>
      </c>
      <c r="I15" s="67">
        <f t="shared" si="0"/>
        <v>206.1</v>
      </c>
      <c r="J15" s="67">
        <f t="shared" si="0"/>
        <v>667</v>
      </c>
      <c r="K15" s="67">
        <f t="shared" si="0"/>
        <v>551</v>
      </c>
      <c r="L15" s="67">
        <f t="shared" si="0"/>
        <v>732.5</v>
      </c>
      <c r="M15" s="83">
        <f t="shared" si="0"/>
        <v>619.5</v>
      </c>
      <c r="N15" s="67">
        <f t="shared" si="0"/>
        <v>318.89999999999998</v>
      </c>
      <c r="O15" s="67">
        <f t="shared" si="0"/>
        <v>427.5</v>
      </c>
    </row>
    <row r="16" spans="1:15">
      <c r="A16" s="5">
        <v>12</v>
      </c>
      <c r="B16" s="7" t="s">
        <v>20</v>
      </c>
      <c r="C16" s="7" t="s">
        <v>21</v>
      </c>
      <c r="D16" s="14" t="s">
        <v>22</v>
      </c>
      <c r="E16" s="36">
        <v>92</v>
      </c>
      <c r="F16" s="36">
        <v>207.53</v>
      </c>
      <c r="G16" s="36">
        <v>165</v>
      </c>
      <c r="H16" s="52">
        <v>0</v>
      </c>
      <c r="I16" s="62">
        <v>165</v>
      </c>
      <c r="J16" s="66">
        <v>22</v>
      </c>
      <c r="K16" s="62">
        <v>22</v>
      </c>
      <c r="L16" s="62">
        <v>20.5</v>
      </c>
      <c r="M16" s="82"/>
      <c r="N16" s="62"/>
      <c r="O16" s="62">
        <v>20.5</v>
      </c>
    </row>
    <row r="17" spans="1:15" ht="18.75" customHeight="1">
      <c r="A17" s="5">
        <v>13</v>
      </c>
      <c r="B17" s="7" t="s">
        <v>20</v>
      </c>
      <c r="C17" s="7" t="s">
        <v>21</v>
      </c>
      <c r="D17" s="14" t="s">
        <v>23</v>
      </c>
      <c r="E17" s="36">
        <v>25</v>
      </c>
      <c r="F17" s="36">
        <v>52.4</v>
      </c>
      <c r="G17" s="36">
        <v>52.4</v>
      </c>
      <c r="H17" s="52">
        <v>0</v>
      </c>
      <c r="I17" s="62">
        <v>52.4</v>
      </c>
      <c r="J17" s="66">
        <f>F17-G17-H17</f>
        <v>0</v>
      </c>
      <c r="K17" s="62"/>
      <c r="L17" s="62">
        <f t="shared" ref="L17:L27" si="1">J17*0.333</f>
        <v>0</v>
      </c>
      <c r="M17" s="82"/>
      <c r="N17" s="62">
        <f t="shared" ref="N17:N27" si="2">L17</f>
        <v>0</v>
      </c>
      <c r="O17" s="62"/>
    </row>
    <row r="18" spans="1:15">
      <c r="A18" s="5">
        <v>14</v>
      </c>
      <c r="B18" s="7" t="s">
        <v>20</v>
      </c>
      <c r="C18" s="7" t="s">
        <v>24</v>
      </c>
      <c r="D18" s="11" t="s">
        <v>25</v>
      </c>
      <c r="E18" s="36">
        <v>52</v>
      </c>
      <c r="F18" s="36">
        <v>88.417000000000002</v>
      </c>
      <c r="G18" s="36">
        <v>58.575000000000003</v>
      </c>
      <c r="H18" s="52">
        <f>F18-G18</f>
        <v>29.841999999999999</v>
      </c>
      <c r="I18" s="62">
        <v>58.575000000000003</v>
      </c>
      <c r="J18" s="66">
        <f>F18-G18-H18</f>
        <v>0</v>
      </c>
      <c r="K18" s="62"/>
      <c r="L18" s="62">
        <f t="shared" si="1"/>
        <v>0</v>
      </c>
      <c r="M18" s="82">
        <v>29.8</v>
      </c>
      <c r="N18" s="62">
        <f t="shared" si="2"/>
        <v>0</v>
      </c>
      <c r="O18" s="62"/>
    </row>
    <row r="19" spans="1:15" ht="18.75" customHeight="1">
      <c r="A19" s="5">
        <v>15</v>
      </c>
      <c r="B19" s="15" t="s">
        <v>20</v>
      </c>
      <c r="C19" s="15" t="s">
        <v>24</v>
      </c>
      <c r="D19" s="16" t="s">
        <v>26</v>
      </c>
      <c r="E19" s="36">
        <v>35</v>
      </c>
      <c r="F19" s="36">
        <v>60.62</v>
      </c>
      <c r="G19" s="36">
        <v>52.1</v>
      </c>
      <c r="H19" s="52">
        <f>F19-G19</f>
        <v>8.519999999999996</v>
      </c>
      <c r="I19" s="62">
        <v>52.1</v>
      </c>
      <c r="J19" s="66">
        <f>F19-G19-H19</f>
        <v>0</v>
      </c>
      <c r="K19" s="62"/>
      <c r="L19" s="62">
        <f t="shared" si="1"/>
        <v>0</v>
      </c>
      <c r="M19" s="82">
        <v>8.5</v>
      </c>
      <c r="N19" s="62">
        <f t="shared" si="2"/>
        <v>0</v>
      </c>
      <c r="O19" s="62"/>
    </row>
    <row r="20" spans="1:15">
      <c r="A20" s="5">
        <v>16</v>
      </c>
      <c r="B20" s="7" t="s">
        <v>20</v>
      </c>
      <c r="C20" s="7" t="s">
        <v>27</v>
      </c>
      <c r="D20" s="12" t="s">
        <v>27</v>
      </c>
      <c r="E20" s="36">
        <v>0</v>
      </c>
      <c r="F20" s="36">
        <v>0</v>
      </c>
      <c r="G20" s="36"/>
      <c r="H20" s="52">
        <v>0</v>
      </c>
      <c r="I20" s="62"/>
      <c r="J20" s="66">
        <f>F20-G20-H20</f>
        <v>0</v>
      </c>
      <c r="K20" s="62"/>
      <c r="L20" s="62">
        <f t="shared" si="1"/>
        <v>0</v>
      </c>
      <c r="M20" s="82"/>
      <c r="N20" s="62">
        <f t="shared" si="2"/>
        <v>0</v>
      </c>
      <c r="O20" s="62"/>
    </row>
    <row r="21" spans="1:15" ht="18.75" customHeight="1">
      <c r="A21" s="5">
        <v>17</v>
      </c>
      <c r="B21" s="7" t="s">
        <v>20</v>
      </c>
      <c r="C21" s="7" t="s">
        <v>28</v>
      </c>
      <c r="D21" s="11" t="s">
        <v>0</v>
      </c>
      <c r="E21" s="36">
        <v>85</v>
      </c>
      <c r="F21" s="36">
        <v>239.38</v>
      </c>
      <c r="G21" s="36">
        <v>202</v>
      </c>
      <c r="H21" s="52"/>
      <c r="I21" s="62">
        <v>202</v>
      </c>
      <c r="J21" s="66"/>
      <c r="K21" s="62"/>
      <c r="L21" s="62">
        <v>37.4</v>
      </c>
      <c r="M21" s="82">
        <v>20</v>
      </c>
      <c r="N21" s="62"/>
      <c r="O21" s="62">
        <v>17.399999999999999</v>
      </c>
    </row>
    <row r="22" spans="1:15">
      <c r="A22" s="5">
        <v>18</v>
      </c>
      <c r="B22" s="7" t="s">
        <v>20</v>
      </c>
      <c r="C22" s="7" t="s">
        <v>28</v>
      </c>
      <c r="D22" s="11" t="s">
        <v>1</v>
      </c>
      <c r="E22" s="36">
        <v>95</v>
      </c>
      <c r="F22" s="36">
        <v>269.61</v>
      </c>
      <c r="G22" s="36">
        <v>241.47</v>
      </c>
      <c r="H22" s="52"/>
      <c r="I22" s="62">
        <v>241.47</v>
      </c>
      <c r="J22" s="66"/>
      <c r="K22" s="62"/>
      <c r="L22" s="62">
        <v>28.1</v>
      </c>
      <c r="M22" s="82">
        <v>15</v>
      </c>
      <c r="N22" s="62"/>
      <c r="O22" s="62">
        <v>13.1</v>
      </c>
    </row>
    <row r="23" spans="1:15" ht="18.75" customHeight="1">
      <c r="A23" s="5">
        <v>19</v>
      </c>
      <c r="B23" s="7" t="s">
        <v>20</v>
      </c>
      <c r="C23" s="7" t="s">
        <v>20</v>
      </c>
      <c r="D23" s="17" t="s">
        <v>20</v>
      </c>
      <c r="E23" s="36">
        <v>59</v>
      </c>
      <c r="F23" s="36">
        <v>125.59</v>
      </c>
      <c r="G23" s="36"/>
      <c r="H23" s="52"/>
      <c r="I23" s="62"/>
      <c r="J23" s="66">
        <v>45</v>
      </c>
      <c r="K23" s="62">
        <v>30</v>
      </c>
      <c r="L23" s="62">
        <v>60</v>
      </c>
      <c r="M23" s="82">
        <v>50</v>
      </c>
      <c r="N23" s="62">
        <v>20.6</v>
      </c>
      <c r="O23" s="62">
        <v>15.6</v>
      </c>
    </row>
    <row r="24" spans="1:15">
      <c r="A24" s="5">
        <v>20</v>
      </c>
      <c r="B24" s="7" t="s">
        <v>20</v>
      </c>
      <c r="C24" s="7" t="s">
        <v>29</v>
      </c>
      <c r="D24" s="18" t="s">
        <v>30</v>
      </c>
      <c r="E24" s="36">
        <v>95</v>
      </c>
      <c r="F24" s="36">
        <v>166</v>
      </c>
      <c r="G24" s="36">
        <v>65</v>
      </c>
      <c r="H24" s="52"/>
      <c r="I24" s="62">
        <v>65</v>
      </c>
      <c r="J24" s="66">
        <v>50</v>
      </c>
      <c r="K24" s="62">
        <v>30</v>
      </c>
      <c r="L24" s="62">
        <v>51</v>
      </c>
      <c r="M24" s="82">
        <v>40</v>
      </c>
      <c r="N24" s="62"/>
      <c r="O24" s="62">
        <v>41</v>
      </c>
    </row>
    <row r="25" spans="1:15" ht="18.75" customHeight="1">
      <c r="A25" s="5">
        <v>21</v>
      </c>
      <c r="B25" s="7" t="s">
        <v>20</v>
      </c>
      <c r="C25" s="7" t="s">
        <v>31</v>
      </c>
      <c r="D25" s="19" t="s">
        <v>31</v>
      </c>
      <c r="E25" s="36">
        <v>52</v>
      </c>
      <c r="F25" s="36">
        <v>143.16999999999999</v>
      </c>
      <c r="G25" s="36">
        <v>62.68</v>
      </c>
      <c r="H25" s="52">
        <v>56.342999999999982</v>
      </c>
      <c r="I25" s="62">
        <v>62.68</v>
      </c>
      <c r="J25" s="66">
        <f>F25-G25-H25</f>
        <v>24.146999999999998</v>
      </c>
      <c r="K25" s="62">
        <v>15</v>
      </c>
      <c r="L25" s="62"/>
      <c r="M25" s="82">
        <v>35</v>
      </c>
      <c r="N25" s="62"/>
      <c r="O25" s="62">
        <v>30.5</v>
      </c>
    </row>
    <row r="26" spans="1:15">
      <c r="A26" s="5">
        <v>22</v>
      </c>
      <c r="B26" s="7" t="s">
        <v>20</v>
      </c>
      <c r="C26" s="7" t="s">
        <v>32</v>
      </c>
      <c r="D26" s="13" t="s">
        <v>33</v>
      </c>
      <c r="E26" s="36">
        <v>0</v>
      </c>
      <c r="F26" s="36">
        <v>0</v>
      </c>
      <c r="G26" s="36"/>
      <c r="H26" s="52">
        <v>0</v>
      </c>
      <c r="I26" s="62"/>
      <c r="J26" s="66">
        <f>F26-G26-H26</f>
        <v>0</v>
      </c>
      <c r="K26" s="62"/>
      <c r="L26" s="62">
        <f t="shared" si="1"/>
        <v>0</v>
      </c>
      <c r="M26" s="82"/>
      <c r="N26" s="62">
        <f t="shared" si="2"/>
        <v>0</v>
      </c>
      <c r="O26" s="62"/>
    </row>
    <row r="27" spans="1:15" ht="18.75" customHeight="1">
      <c r="A27" s="5">
        <v>23</v>
      </c>
      <c r="B27" s="7" t="s">
        <v>20</v>
      </c>
      <c r="C27" s="7" t="s">
        <v>32</v>
      </c>
      <c r="D27" s="13" t="s">
        <v>34</v>
      </c>
      <c r="E27" s="36">
        <v>0</v>
      </c>
      <c r="F27" s="36">
        <v>0</v>
      </c>
      <c r="G27" s="36"/>
      <c r="H27" s="52">
        <v>0</v>
      </c>
      <c r="I27" s="62"/>
      <c r="J27" s="66">
        <f>F27-G27-H27</f>
        <v>0</v>
      </c>
      <c r="K27" s="62"/>
      <c r="L27" s="62">
        <f t="shared" si="1"/>
        <v>0</v>
      </c>
      <c r="M27" s="82"/>
      <c r="N27" s="62">
        <f t="shared" si="2"/>
        <v>0</v>
      </c>
      <c r="O27" s="62"/>
    </row>
    <row r="28" spans="1:15" s="57" customFormat="1" ht="40.5" customHeight="1">
      <c r="A28" s="90" t="s">
        <v>19</v>
      </c>
      <c r="B28" s="91"/>
      <c r="C28" s="91"/>
      <c r="D28" s="92"/>
      <c r="E28" s="67">
        <f>SUM(E16:E27)</f>
        <v>590</v>
      </c>
      <c r="F28" s="67">
        <f>SUM(F16:F27)</f>
        <v>1352.7170000000001</v>
      </c>
      <c r="G28" s="67">
        <f>SUM(G16:G27)</f>
        <v>899.22500000000002</v>
      </c>
      <c r="H28" s="67">
        <f>SUM(H16:H27)</f>
        <v>94.704999999999984</v>
      </c>
      <c r="I28" s="67">
        <f t="shared" ref="I28:O28" si="3">SUM(I16:I27)</f>
        <v>899.22500000000002</v>
      </c>
      <c r="J28" s="67">
        <f t="shared" si="3"/>
        <v>141.14699999999999</v>
      </c>
      <c r="K28" s="67">
        <f t="shared" si="3"/>
        <v>97</v>
      </c>
      <c r="L28" s="67">
        <f t="shared" si="3"/>
        <v>197</v>
      </c>
      <c r="M28" s="83">
        <f t="shared" si="3"/>
        <v>198.3</v>
      </c>
      <c r="N28" s="67">
        <f t="shared" si="3"/>
        <v>20.6</v>
      </c>
      <c r="O28" s="67">
        <f t="shared" si="3"/>
        <v>138.1</v>
      </c>
    </row>
    <row r="29" spans="1:15" ht="20.25" customHeight="1">
      <c r="A29" s="5">
        <v>24</v>
      </c>
      <c r="B29" s="7" t="s">
        <v>35</v>
      </c>
      <c r="C29" s="7" t="s">
        <v>36</v>
      </c>
      <c r="D29" s="11" t="s">
        <v>36</v>
      </c>
      <c r="E29" s="29">
        <v>12</v>
      </c>
      <c r="F29" s="29">
        <v>42</v>
      </c>
      <c r="G29" s="29"/>
      <c r="H29" s="52">
        <v>0</v>
      </c>
      <c r="I29" s="68"/>
      <c r="J29" s="66"/>
      <c r="K29" s="62"/>
      <c r="L29" s="62">
        <v>42</v>
      </c>
      <c r="M29" s="82">
        <v>30</v>
      </c>
      <c r="N29" s="62">
        <v>0</v>
      </c>
      <c r="O29" s="62">
        <v>12</v>
      </c>
    </row>
    <row r="30" spans="1:15">
      <c r="A30" s="5">
        <v>25</v>
      </c>
      <c r="B30" s="7" t="s">
        <v>35</v>
      </c>
      <c r="C30" s="7" t="s">
        <v>37</v>
      </c>
      <c r="D30" s="18" t="s">
        <v>119</v>
      </c>
      <c r="E30" s="36">
        <v>3</v>
      </c>
      <c r="F30" s="36">
        <v>7.6</v>
      </c>
      <c r="G30" s="36"/>
      <c r="H30" s="52"/>
      <c r="I30" s="62"/>
      <c r="J30" s="66"/>
      <c r="K30" s="62"/>
      <c r="L30" s="62">
        <v>7.6</v>
      </c>
      <c r="M30" s="82"/>
      <c r="N30" s="62"/>
      <c r="O30" s="62">
        <v>7.6</v>
      </c>
    </row>
    <row r="31" spans="1:15" ht="18.75" customHeight="1">
      <c r="A31" s="5">
        <v>26</v>
      </c>
      <c r="B31" s="7" t="s">
        <v>35</v>
      </c>
      <c r="C31" s="7" t="s">
        <v>38</v>
      </c>
      <c r="D31" s="11" t="s">
        <v>38</v>
      </c>
      <c r="E31" s="36">
        <v>6</v>
      </c>
      <c r="F31" s="36">
        <v>14.31</v>
      </c>
      <c r="G31" s="36"/>
      <c r="H31" s="52"/>
      <c r="I31" s="62"/>
      <c r="J31" s="66"/>
      <c r="K31" s="62"/>
      <c r="L31" s="62">
        <v>14.3</v>
      </c>
      <c r="M31" s="82"/>
      <c r="N31" s="62"/>
      <c r="O31" s="62">
        <v>14.3</v>
      </c>
    </row>
    <row r="32" spans="1:15">
      <c r="A32" s="5">
        <v>27</v>
      </c>
      <c r="B32" s="7" t="s">
        <v>35</v>
      </c>
      <c r="C32" s="7" t="s">
        <v>39</v>
      </c>
      <c r="D32" s="10" t="s">
        <v>40</v>
      </c>
      <c r="E32" s="36">
        <v>41</v>
      </c>
      <c r="F32" s="36">
        <v>104.11</v>
      </c>
      <c r="G32" s="36">
        <v>41.276000000000003</v>
      </c>
      <c r="H32" s="52"/>
      <c r="I32" s="62">
        <v>41.276000000000003</v>
      </c>
      <c r="J32" s="66">
        <v>32</v>
      </c>
      <c r="K32" s="62">
        <v>20</v>
      </c>
      <c r="L32" s="62">
        <v>30.8</v>
      </c>
      <c r="M32" s="82">
        <v>30.8</v>
      </c>
      <c r="N32" s="62"/>
      <c r="O32" s="62">
        <f>F32-I32-K32-M32</f>
        <v>12.033999999999995</v>
      </c>
    </row>
    <row r="33" spans="1:15" ht="18.75" customHeight="1">
      <c r="A33" s="5">
        <v>28</v>
      </c>
      <c r="B33" s="7" t="s">
        <v>35</v>
      </c>
      <c r="C33" s="7" t="s">
        <v>39</v>
      </c>
      <c r="D33" s="18" t="s">
        <v>41</v>
      </c>
      <c r="E33" s="36">
        <v>7</v>
      </c>
      <c r="F33" s="36">
        <v>15.83</v>
      </c>
      <c r="G33" s="36"/>
      <c r="H33" s="52">
        <v>0</v>
      </c>
      <c r="I33" s="62"/>
      <c r="J33" s="66"/>
      <c r="K33" s="62"/>
      <c r="L33" s="62">
        <v>15.83</v>
      </c>
      <c r="M33" s="82"/>
      <c r="N33" s="62"/>
      <c r="O33" s="62">
        <v>15.8</v>
      </c>
    </row>
    <row r="34" spans="1:15">
      <c r="A34" s="5">
        <v>29</v>
      </c>
      <c r="B34" s="7" t="s">
        <v>35</v>
      </c>
      <c r="C34" s="7" t="s">
        <v>39</v>
      </c>
      <c r="D34" s="10" t="s">
        <v>42</v>
      </c>
      <c r="E34" s="5">
        <v>59</v>
      </c>
      <c r="F34" s="6">
        <v>137.19999999999999</v>
      </c>
      <c r="G34" s="6"/>
      <c r="H34" s="52">
        <v>50.11999999999999</v>
      </c>
      <c r="I34" s="69"/>
      <c r="J34" s="66">
        <v>29</v>
      </c>
      <c r="K34" s="62">
        <v>15</v>
      </c>
      <c r="L34" s="62">
        <v>29</v>
      </c>
      <c r="M34" s="82">
        <v>90</v>
      </c>
      <c r="N34" s="62">
        <v>29.1</v>
      </c>
      <c r="O34" s="62">
        <f>F34-I34-K34-M34</f>
        <v>32.199999999999989</v>
      </c>
    </row>
    <row r="35" spans="1:15" ht="18.75" customHeight="1">
      <c r="A35" s="5">
        <v>30</v>
      </c>
      <c r="B35" s="7" t="s">
        <v>35</v>
      </c>
      <c r="C35" s="7" t="s">
        <v>35</v>
      </c>
      <c r="D35" s="19" t="s">
        <v>35</v>
      </c>
      <c r="E35" s="36">
        <v>38</v>
      </c>
      <c r="F35" s="36">
        <v>93.46</v>
      </c>
      <c r="G35" s="36"/>
      <c r="H35" s="52"/>
      <c r="I35" s="62"/>
      <c r="J35" s="66">
        <v>48</v>
      </c>
      <c r="K35" s="62">
        <v>30</v>
      </c>
      <c r="L35" s="62">
        <v>45.5</v>
      </c>
      <c r="M35" s="82">
        <v>30</v>
      </c>
      <c r="N35" s="62"/>
      <c r="O35" s="62">
        <v>22</v>
      </c>
    </row>
    <row r="36" spans="1:15">
      <c r="A36" s="5">
        <v>31</v>
      </c>
      <c r="B36" s="7" t="s">
        <v>35</v>
      </c>
      <c r="C36" s="7" t="s">
        <v>43</v>
      </c>
      <c r="D36" s="18" t="s">
        <v>44</v>
      </c>
      <c r="E36" s="36">
        <v>31</v>
      </c>
      <c r="F36" s="36">
        <v>88.32</v>
      </c>
      <c r="G36" s="36"/>
      <c r="H36" s="52"/>
      <c r="I36" s="62"/>
      <c r="J36" s="66">
        <v>30</v>
      </c>
      <c r="K36" s="62">
        <v>15</v>
      </c>
      <c r="L36" s="62">
        <v>58.3</v>
      </c>
      <c r="M36" s="82">
        <v>30</v>
      </c>
      <c r="N36" s="62">
        <v>0</v>
      </c>
      <c r="O36" s="62">
        <v>24.3</v>
      </c>
    </row>
    <row r="37" spans="1:15" ht="18.75" customHeight="1">
      <c r="A37" s="5">
        <v>32</v>
      </c>
      <c r="B37" s="7" t="s">
        <v>35</v>
      </c>
      <c r="C37" s="7" t="s">
        <v>45</v>
      </c>
      <c r="D37" s="8" t="s">
        <v>45</v>
      </c>
      <c r="E37" s="36">
        <v>29</v>
      </c>
      <c r="F37" s="36">
        <v>73</v>
      </c>
      <c r="G37" s="36"/>
      <c r="H37" s="52"/>
      <c r="I37" s="62"/>
      <c r="J37" s="66">
        <v>25</v>
      </c>
      <c r="K37" s="62">
        <v>15</v>
      </c>
      <c r="L37" s="62">
        <v>48</v>
      </c>
      <c r="M37" s="82">
        <v>48</v>
      </c>
      <c r="N37" s="62">
        <v>0</v>
      </c>
      <c r="O37" s="62">
        <f>F37-I37-K37-M37</f>
        <v>10</v>
      </c>
    </row>
    <row r="38" spans="1:15">
      <c r="A38" s="5">
        <v>33</v>
      </c>
      <c r="B38" s="7" t="s">
        <v>35</v>
      </c>
      <c r="C38" s="7" t="s">
        <v>46</v>
      </c>
      <c r="D38" s="18" t="s">
        <v>47</v>
      </c>
      <c r="E38" s="36">
        <v>33</v>
      </c>
      <c r="F38" s="36">
        <v>77.05</v>
      </c>
      <c r="G38" s="36"/>
      <c r="H38" s="52"/>
      <c r="I38" s="62"/>
      <c r="J38" s="66">
        <v>26</v>
      </c>
      <c r="K38" s="62">
        <v>15</v>
      </c>
      <c r="L38" s="62">
        <v>51.1</v>
      </c>
      <c r="M38" s="82">
        <v>50</v>
      </c>
      <c r="N38" s="62">
        <v>0</v>
      </c>
      <c r="O38" s="62">
        <f>F38-I38-K38-M38</f>
        <v>12.049999999999997</v>
      </c>
    </row>
    <row r="39" spans="1:15" ht="31.5" customHeight="1">
      <c r="A39" s="5">
        <v>34</v>
      </c>
      <c r="B39" s="7" t="s">
        <v>35</v>
      </c>
      <c r="C39" s="7" t="s">
        <v>46</v>
      </c>
      <c r="D39" s="20" t="s">
        <v>48</v>
      </c>
      <c r="E39" s="36"/>
      <c r="F39" s="36"/>
      <c r="G39" s="36"/>
      <c r="H39" s="52">
        <v>0</v>
      </c>
      <c r="I39" s="62"/>
      <c r="J39" s="66">
        <f>F39-G39-H39</f>
        <v>0</v>
      </c>
      <c r="K39" s="62"/>
      <c r="L39" s="62">
        <f>J39*0.333</f>
        <v>0</v>
      </c>
      <c r="M39" s="82"/>
      <c r="N39" s="62">
        <f>L39</f>
        <v>0</v>
      </c>
      <c r="O39" s="62"/>
    </row>
    <row r="40" spans="1:15" s="57" customFormat="1" ht="32.25" customHeight="1">
      <c r="A40" s="90" t="s">
        <v>19</v>
      </c>
      <c r="B40" s="91"/>
      <c r="C40" s="91"/>
      <c r="D40" s="92"/>
      <c r="E40" s="67">
        <f>SUM(E29:E39)</f>
        <v>259</v>
      </c>
      <c r="F40" s="67">
        <f>SUM(F29:F39)</f>
        <v>652.87999999999988</v>
      </c>
      <c r="G40" s="67">
        <f>SUM(G29:G39)</f>
        <v>41.276000000000003</v>
      </c>
      <c r="H40" s="67">
        <f>SUM(H29:H39)</f>
        <v>50.11999999999999</v>
      </c>
      <c r="I40" s="67">
        <f t="shared" ref="I40:O40" si="4">SUM(I29:I39)</f>
        <v>41.276000000000003</v>
      </c>
      <c r="J40" s="67">
        <f t="shared" si="4"/>
        <v>190</v>
      </c>
      <c r="K40" s="67">
        <f t="shared" si="4"/>
        <v>110</v>
      </c>
      <c r="L40" s="67">
        <f t="shared" si="4"/>
        <v>342.43</v>
      </c>
      <c r="M40" s="83">
        <f t="shared" si="4"/>
        <v>308.8</v>
      </c>
      <c r="N40" s="67">
        <f t="shared" si="4"/>
        <v>29.1</v>
      </c>
      <c r="O40" s="67">
        <f t="shared" si="4"/>
        <v>162.28399999999999</v>
      </c>
    </row>
    <row r="41" spans="1:15" ht="18.75" customHeight="1">
      <c r="A41" s="5">
        <v>35</v>
      </c>
      <c r="B41" s="7" t="s">
        <v>49</v>
      </c>
      <c r="C41" s="7" t="s">
        <v>50</v>
      </c>
      <c r="D41" s="8" t="s">
        <v>51</v>
      </c>
      <c r="E41" s="36">
        <v>0</v>
      </c>
      <c r="F41" s="36">
        <v>0</v>
      </c>
      <c r="G41" s="36"/>
      <c r="H41" s="52">
        <v>0</v>
      </c>
      <c r="I41" s="62"/>
      <c r="J41" s="66">
        <f>F41-G41-H41</f>
        <v>0</v>
      </c>
      <c r="K41" s="62"/>
      <c r="L41" s="62">
        <f t="shared" ref="L41:L55" si="5">J41*0.333</f>
        <v>0</v>
      </c>
      <c r="M41" s="82"/>
      <c r="N41" s="62">
        <f t="shared" ref="N41:N55" si="6">L41</f>
        <v>0</v>
      </c>
      <c r="O41" s="62"/>
    </row>
    <row r="42" spans="1:15">
      <c r="A42" s="5">
        <v>36</v>
      </c>
      <c r="B42" s="7" t="s">
        <v>49</v>
      </c>
      <c r="C42" s="7" t="s">
        <v>50</v>
      </c>
      <c r="D42" s="21" t="s">
        <v>52</v>
      </c>
      <c r="E42" s="36">
        <v>0</v>
      </c>
      <c r="F42" s="3">
        <v>0</v>
      </c>
      <c r="G42" s="3"/>
      <c r="H42" s="52">
        <v>0</v>
      </c>
      <c r="I42" s="70"/>
      <c r="J42" s="66">
        <f>F42-G42-H42</f>
        <v>0</v>
      </c>
      <c r="K42" s="62"/>
      <c r="L42" s="62">
        <f t="shared" si="5"/>
        <v>0</v>
      </c>
      <c r="M42" s="82"/>
      <c r="N42" s="62">
        <f t="shared" si="6"/>
        <v>0</v>
      </c>
      <c r="O42" s="62"/>
    </row>
    <row r="43" spans="1:15" ht="18.75" customHeight="1">
      <c r="A43" s="5">
        <v>37</v>
      </c>
      <c r="B43" s="7" t="s">
        <v>49</v>
      </c>
      <c r="C43" s="7" t="s">
        <v>53</v>
      </c>
      <c r="D43" s="13" t="s">
        <v>54</v>
      </c>
      <c r="E43" s="40">
        <v>92</v>
      </c>
      <c r="F43" s="40">
        <v>235</v>
      </c>
      <c r="G43" s="41">
        <v>146</v>
      </c>
      <c r="H43" s="53">
        <v>0</v>
      </c>
      <c r="I43" s="71">
        <v>146</v>
      </c>
      <c r="J43" s="72">
        <v>30</v>
      </c>
      <c r="K43" s="71">
        <v>20</v>
      </c>
      <c r="L43" s="71">
        <v>59</v>
      </c>
      <c r="M43" s="84">
        <v>20</v>
      </c>
      <c r="N43" s="71">
        <v>0</v>
      </c>
      <c r="O43" s="62">
        <f t="shared" ref="O43:O55" si="7">F43-I43-K43-M43</f>
        <v>49</v>
      </c>
    </row>
    <row r="44" spans="1:15" ht="18.75" customHeight="1">
      <c r="A44" s="5">
        <v>38</v>
      </c>
      <c r="B44" s="7" t="s">
        <v>49</v>
      </c>
      <c r="C44" s="7" t="s">
        <v>53</v>
      </c>
      <c r="D44" s="8" t="s">
        <v>55</v>
      </c>
      <c r="E44" s="40"/>
      <c r="F44" s="40"/>
      <c r="G44" s="54"/>
      <c r="H44" s="55"/>
      <c r="I44" s="73"/>
      <c r="J44" s="74"/>
      <c r="K44" s="73"/>
      <c r="L44" s="73"/>
      <c r="M44" s="85"/>
      <c r="N44" s="73"/>
      <c r="O44" s="62">
        <f t="shared" si="7"/>
        <v>0</v>
      </c>
    </row>
    <row r="45" spans="1:15" ht="18.75" customHeight="1">
      <c r="A45" s="5">
        <v>39</v>
      </c>
      <c r="B45" s="7" t="s">
        <v>49</v>
      </c>
      <c r="C45" s="7" t="s">
        <v>53</v>
      </c>
      <c r="D45" s="22" t="s">
        <v>56</v>
      </c>
      <c r="E45" s="40"/>
      <c r="F45" s="40"/>
      <c r="G45" s="54"/>
      <c r="H45" s="55"/>
      <c r="I45" s="73"/>
      <c r="J45" s="74"/>
      <c r="K45" s="73"/>
      <c r="L45" s="73"/>
      <c r="M45" s="85"/>
      <c r="N45" s="73"/>
      <c r="O45" s="62">
        <f t="shared" si="7"/>
        <v>0</v>
      </c>
    </row>
    <row r="46" spans="1:15" ht="18.75" customHeight="1">
      <c r="A46" s="5">
        <v>40</v>
      </c>
      <c r="B46" s="7" t="s">
        <v>49</v>
      </c>
      <c r="C46" s="7" t="s">
        <v>53</v>
      </c>
      <c r="D46" s="22" t="s">
        <v>57</v>
      </c>
      <c r="E46" s="40"/>
      <c r="F46" s="40"/>
      <c r="G46" s="42"/>
      <c r="H46" s="56"/>
      <c r="I46" s="75"/>
      <c r="J46" s="76"/>
      <c r="K46" s="75"/>
      <c r="L46" s="75"/>
      <c r="M46" s="86"/>
      <c r="N46" s="75"/>
      <c r="O46" s="62">
        <f t="shared" si="7"/>
        <v>0</v>
      </c>
    </row>
    <row r="47" spans="1:15" ht="18.75" customHeight="1">
      <c r="A47" s="5">
        <v>41</v>
      </c>
      <c r="B47" s="7" t="s">
        <v>49</v>
      </c>
      <c r="C47" s="7" t="s">
        <v>58</v>
      </c>
      <c r="D47" s="22" t="s">
        <v>59</v>
      </c>
      <c r="E47" s="36">
        <v>0</v>
      </c>
      <c r="F47" s="36">
        <v>0</v>
      </c>
      <c r="G47" s="36"/>
      <c r="H47" s="52">
        <v>0</v>
      </c>
      <c r="I47" s="62"/>
      <c r="J47" s="66">
        <f>F47-G47-H47</f>
        <v>0</v>
      </c>
      <c r="K47" s="62"/>
      <c r="L47" s="62">
        <f t="shared" si="5"/>
        <v>0</v>
      </c>
      <c r="M47" s="82"/>
      <c r="N47" s="62">
        <f t="shared" si="6"/>
        <v>0</v>
      </c>
      <c r="O47" s="62">
        <f t="shared" si="7"/>
        <v>0</v>
      </c>
    </row>
    <row r="48" spans="1:15">
      <c r="A48" s="5">
        <v>42</v>
      </c>
      <c r="B48" s="7" t="s">
        <v>49</v>
      </c>
      <c r="C48" s="7" t="s">
        <v>49</v>
      </c>
      <c r="D48" s="23" t="s">
        <v>60</v>
      </c>
      <c r="E48" s="36">
        <v>0</v>
      </c>
      <c r="F48" s="36">
        <v>0</v>
      </c>
      <c r="G48" s="36"/>
      <c r="H48" s="52">
        <v>0</v>
      </c>
      <c r="I48" s="62"/>
      <c r="J48" s="66">
        <f>F48-G48-H48</f>
        <v>0</v>
      </c>
      <c r="K48" s="62"/>
      <c r="L48" s="62">
        <f t="shared" si="5"/>
        <v>0</v>
      </c>
      <c r="M48" s="82"/>
      <c r="N48" s="62">
        <f t="shared" si="6"/>
        <v>0</v>
      </c>
      <c r="O48" s="62">
        <f t="shared" si="7"/>
        <v>0</v>
      </c>
    </row>
    <row r="49" spans="1:15" ht="18.75" customHeight="1">
      <c r="A49" s="5">
        <v>43</v>
      </c>
      <c r="B49" s="7" t="s">
        <v>49</v>
      </c>
      <c r="C49" s="7" t="s">
        <v>61</v>
      </c>
      <c r="D49" s="11" t="s">
        <v>61</v>
      </c>
      <c r="E49" s="36">
        <v>65</v>
      </c>
      <c r="F49" s="36">
        <v>192</v>
      </c>
      <c r="G49" s="36"/>
      <c r="H49" s="52">
        <v>42</v>
      </c>
      <c r="I49" s="62"/>
      <c r="J49" s="66">
        <v>50</v>
      </c>
      <c r="K49" s="62">
        <v>42</v>
      </c>
      <c r="L49" s="62">
        <v>100</v>
      </c>
      <c r="M49" s="82">
        <v>80</v>
      </c>
      <c r="N49" s="62">
        <v>0</v>
      </c>
      <c r="O49" s="62">
        <v>20</v>
      </c>
    </row>
    <row r="50" spans="1:15">
      <c r="A50" s="5">
        <v>44</v>
      </c>
      <c r="B50" s="7" t="s">
        <v>49</v>
      </c>
      <c r="C50" s="7" t="s">
        <v>62</v>
      </c>
      <c r="D50" s="24" t="s">
        <v>62</v>
      </c>
      <c r="E50" s="36">
        <v>0</v>
      </c>
      <c r="F50" s="36">
        <v>0</v>
      </c>
      <c r="G50" s="36"/>
      <c r="H50" s="52">
        <v>0</v>
      </c>
      <c r="I50" s="62"/>
      <c r="J50" s="66">
        <f t="shared" ref="J50:J55" si="8">F50-G50-H50</f>
        <v>0</v>
      </c>
      <c r="K50" s="62"/>
      <c r="L50" s="62">
        <f t="shared" si="5"/>
        <v>0</v>
      </c>
      <c r="M50" s="82"/>
      <c r="N50" s="62">
        <f t="shared" si="6"/>
        <v>0</v>
      </c>
      <c r="O50" s="62">
        <f t="shared" si="7"/>
        <v>0</v>
      </c>
    </row>
    <row r="51" spans="1:15" ht="18.75" customHeight="1">
      <c r="A51" s="5">
        <v>45</v>
      </c>
      <c r="B51" s="7" t="s">
        <v>49</v>
      </c>
      <c r="C51" s="7" t="s">
        <v>63</v>
      </c>
      <c r="D51" s="11" t="s">
        <v>64</v>
      </c>
      <c r="E51" s="36">
        <v>0</v>
      </c>
      <c r="F51" s="36">
        <v>0</v>
      </c>
      <c r="G51" s="36"/>
      <c r="H51" s="52">
        <v>0</v>
      </c>
      <c r="I51" s="62"/>
      <c r="J51" s="66">
        <f t="shared" si="8"/>
        <v>0</v>
      </c>
      <c r="K51" s="62"/>
      <c r="L51" s="62">
        <f t="shared" si="5"/>
        <v>0</v>
      </c>
      <c r="M51" s="82"/>
      <c r="N51" s="62">
        <f t="shared" si="6"/>
        <v>0</v>
      </c>
      <c r="O51" s="62">
        <f t="shared" si="7"/>
        <v>0</v>
      </c>
    </row>
    <row r="52" spans="1:15">
      <c r="A52" s="5">
        <v>46</v>
      </c>
      <c r="B52" s="7" t="s">
        <v>49</v>
      </c>
      <c r="C52" s="7" t="s">
        <v>63</v>
      </c>
      <c r="D52" s="11" t="s">
        <v>65</v>
      </c>
      <c r="E52" s="36">
        <v>0</v>
      </c>
      <c r="F52" s="36">
        <v>0</v>
      </c>
      <c r="G52" s="36"/>
      <c r="H52" s="52">
        <v>0</v>
      </c>
      <c r="I52" s="62"/>
      <c r="J52" s="66">
        <f t="shared" si="8"/>
        <v>0</v>
      </c>
      <c r="K52" s="62"/>
      <c r="L52" s="62">
        <f t="shared" si="5"/>
        <v>0</v>
      </c>
      <c r="M52" s="82"/>
      <c r="N52" s="62">
        <f t="shared" si="6"/>
        <v>0</v>
      </c>
      <c r="O52" s="62">
        <f t="shared" si="7"/>
        <v>0</v>
      </c>
    </row>
    <row r="53" spans="1:15" ht="18.75" customHeight="1">
      <c r="A53" s="5">
        <v>47</v>
      </c>
      <c r="B53" s="7" t="s">
        <v>49</v>
      </c>
      <c r="C53" s="7" t="s">
        <v>66</v>
      </c>
      <c r="D53" s="25" t="s">
        <v>67</v>
      </c>
      <c r="E53" s="36">
        <v>0</v>
      </c>
      <c r="F53" s="36">
        <v>0</v>
      </c>
      <c r="G53" s="36"/>
      <c r="H53" s="52">
        <v>0</v>
      </c>
      <c r="I53" s="62"/>
      <c r="J53" s="66">
        <f t="shared" si="8"/>
        <v>0</v>
      </c>
      <c r="K53" s="62"/>
      <c r="L53" s="62">
        <f t="shared" si="5"/>
        <v>0</v>
      </c>
      <c r="M53" s="82"/>
      <c r="N53" s="62">
        <f t="shared" si="6"/>
        <v>0</v>
      </c>
      <c r="O53" s="62">
        <f t="shared" si="7"/>
        <v>0</v>
      </c>
    </row>
    <row r="54" spans="1:15">
      <c r="A54" s="5">
        <v>48</v>
      </c>
      <c r="B54" s="7" t="s">
        <v>49</v>
      </c>
      <c r="C54" s="7" t="s">
        <v>66</v>
      </c>
      <c r="D54" s="11" t="s">
        <v>68</v>
      </c>
      <c r="E54" s="36">
        <v>0</v>
      </c>
      <c r="F54" s="36">
        <v>0</v>
      </c>
      <c r="G54" s="36"/>
      <c r="H54" s="52">
        <v>0</v>
      </c>
      <c r="I54" s="62"/>
      <c r="J54" s="66">
        <f t="shared" si="8"/>
        <v>0</v>
      </c>
      <c r="K54" s="62"/>
      <c r="L54" s="62">
        <f t="shared" si="5"/>
        <v>0</v>
      </c>
      <c r="M54" s="82"/>
      <c r="N54" s="62">
        <f t="shared" si="6"/>
        <v>0</v>
      </c>
      <c r="O54" s="62">
        <f t="shared" si="7"/>
        <v>0</v>
      </c>
    </row>
    <row r="55" spans="1:15" ht="18.75" customHeight="1">
      <c r="A55" s="5">
        <v>49</v>
      </c>
      <c r="B55" s="7" t="s">
        <v>49</v>
      </c>
      <c r="C55" s="7" t="s">
        <v>66</v>
      </c>
      <c r="D55" s="25" t="s">
        <v>69</v>
      </c>
      <c r="E55" s="36">
        <v>0</v>
      </c>
      <c r="F55" s="36">
        <v>0</v>
      </c>
      <c r="G55" s="36"/>
      <c r="H55" s="52">
        <v>0</v>
      </c>
      <c r="I55" s="62"/>
      <c r="J55" s="66">
        <f t="shared" si="8"/>
        <v>0</v>
      </c>
      <c r="K55" s="62"/>
      <c r="L55" s="62">
        <f t="shared" si="5"/>
        <v>0</v>
      </c>
      <c r="M55" s="82"/>
      <c r="N55" s="62">
        <f t="shared" si="6"/>
        <v>0</v>
      </c>
      <c r="O55" s="62">
        <f t="shared" si="7"/>
        <v>0</v>
      </c>
    </row>
    <row r="56" spans="1:15" s="57" customFormat="1" ht="29.25" customHeight="1">
      <c r="A56" s="93" t="s">
        <v>19</v>
      </c>
      <c r="B56" s="94"/>
      <c r="C56" s="94"/>
      <c r="D56" s="95"/>
      <c r="E56" s="67">
        <f>SUM(E41:E55)</f>
        <v>157</v>
      </c>
      <c r="F56" s="67">
        <f>SUM(F41:F55)</f>
        <v>427</v>
      </c>
      <c r="G56" s="67">
        <f>SUM(G41:G55)</f>
        <v>146</v>
      </c>
      <c r="H56" s="67">
        <f>SUM(H41:H55)</f>
        <v>42</v>
      </c>
      <c r="I56" s="67">
        <f t="shared" ref="I56:O56" si="9">SUM(I41:I55)</f>
        <v>146</v>
      </c>
      <c r="J56" s="67">
        <f t="shared" si="9"/>
        <v>80</v>
      </c>
      <c r="K56" s="67">
        <f t="shared" si="9"/>
        <v>62</v>
      </c>
      <c r="L56" s="67">
        <f t="shared" si="9"/>
        <v>159</v>
      </c>
      <c r="M56" s="83">
        <f t="shared" si="9"/>
        <v>100</v>
      </c>
      <c r="N56" s="67">
        <f t="shared" si="9"/>
        <v>0</v>
      </c>
      <c r="O56" s="67">
        <f t="shared" si="9"/>
        <v>69</v>
      </c>
    </row>
    <row r="57" spans="1:15" ht="18.75" customHeight="1">
      <c r="A57" s="5">
        <v>50</v>
      </c>
      <c r="B57" s="7" t="s">
        <v>70</v>
      </c>
      <c r="C57" s="7" t="s">
        <v>71</v>
      </c>
      <c r="D57" s="11" t="s">
        <v>71</v>
      </c>
      <c r="E57" s="36">
        <v>12</v>
      </c>
      <c r="F57" s="36">
        <v>0</v>
      </c>
      <c r="G57" s="36"/>
      <c r="H57" s="52">
        <v>0</v>
      </c>
      <c r="I57" s="62"/>
      <c r="J57" s="66">
        <v>0</v>
      </c>
      <c r="K57" s="62"/>
      <c r="L57" s="62"/>
      <c r="M57" s="82"/>
      <c r="N57" s="62"/>
      <c r="O57" s="62">
        <f t="shared" ref="O57:O85" si="10">F57-I57-K57-M57</f>
        <v>0</v>
      </c>
    </row>
    <row r="58" spans="1:15">
      <c r="A58" s="5">
        <v>51</v>
      </c>
      <c r="B58" s="7" t="s">
        <v>70</v>
      </c>
      <c r="C58" s="7" t="s">
        <v>70</v>
      </c>
      <c r="D58" s="11" t="s">
        <v>72</v>
      </c>
      <c r="E58" s="36">
        <v>0</v>
      </c>
      <c r="F58" s="36">
        <v>0</v>
      </c>
      <c r="G58" s="36"/>
      <c r="H58" s="52">
        <v>0</v>
      </c>
      <c r="I58" s="62"/>
      <c r="J58" s="66">
        <f>F58-G58-H58</f>
        <v>0</v>
      </c>
      <c r="K58" s="62"/>
      <c r="L58" s="62">
        <f t="shared" ref="L58:L67" si="11">J58*0.333</f>
        <v>0</v>
      </c>
      <c r="M58" s="82"/>
      <c r="N58" s="62">
        <f t="shared" ref="N58:N67" si="12">L58</f>
        <v>0</v>
      </c>
      <c r="O58" s="62">
        <f t="shared" si="10"/>
        <v>0</v>
      </c>
    </row>
    <row r="59" spans="1:15" ht="18.75" customHeight="1">
      <c r="A59" s="5">
        <v>52</v>
      </c>
      <c r="B59" s="7" t="s">
        <v>70</v>
      </c>
      <c r="C59" s="7" t="s">
        <v>70</v>
      </c>
      <c r="D59" s="12" t="s">
        <v>73</v>
      </c>
      <c r="E59" s="40">
        <v>0</v>
      </c>
      <c r="F59" s="40">
        <v>0</v>
      </c>
      <c r="G59" s="36"/>
      <c r="H59" s="52">
        <v>0</v>
      </c>
      <c r="I59" s="62"/>
      <c r="J59" s="66">
        <f>F59-G59-H59</f>
        <v>0</v>
      </c>
      <c r="K59" s="62"/>
      <c r="L59" s="62">
        <f t="shared" si="11"/>
        <v>0</v>
      </c>
      <c r="M59" s="82"/>
      <c r="N59" s="62">
        <f t="shared" si="12"/>
        <v>0</v>
      </c>
      <c r="O59" s="62">
        <f t="shared" si="10"/>
        <v>0</v>
      </c>
    </row>
    <row r="60" spans="1:15">
      <c r="A60" s="5">
        <v>53</v>
      </c>
      <c r="B60" s="7" t="s">
        <v>70</v>
      </c>
      <c r="C60" s="7" t="s">
        <v>70</v>
      </c>
      <c r="D60" s="12" t="s">
        <v>74</v>
      </c>
      <c r="E60" s="40"/>
      <c r="F60" s="40"/>
      <c r="G60" s="36"/>
      <c r="H60" s="52">
        <v>0</v>
      </c>
      <c r="I60" s="62"/>
      <c r="J60" s="66">
        <f>F60-G60-H60</f>
        <v>0</v>
      </c>
      <c r="K60" s="62"/>
      <c r="L60" s="62">
        <f t="shared" si="11"/>
        <v>0</v>
      </c>
      <c r="M60" s="82"/>
      <c r="N60" s="62">
        <f t="shared" si="12"/>
        <v>0</v>
      </c>
      <c r="O60" s="62">
        <f t="shared" si="10"/>
        <v>0</v>
      </c>
    </row>
    <row r="61" spans="1:15" ht="18.75" customHeight="1">
      <c r="A61" s="5">
        <v>54</v>
      </c>
      <c r="B61" s="7" t="s">
        <v>70</v>
      </c>
      <c r="C61" s="7" t="s">
        <v>75</v>
      </c>
      <c r="D61" s="13" t="s">
        <v>76</v>
      </c>
      <c r="E61" s="36">
        <v>107</v>
      </c>
      <c r="F61" s="36">
        <v>307.55</v>
      </c>
      <c r="G61" s="36">
        <v>0</v>
      </c>
      <c r="H61" s="52">
        <v>0</v>
      </c>
      <c r="I61" s="62">
        <v>0</v>
      </c>
      <c r="J61" s="66">
        <v>100</v>
      </c>
      <c r="K61" s="62">
        <v>50</v>
      </c>
      <c r="L61" s="62">
        <v>207.6</v>
      </c>
      <c r="M61" s="82">
        <v>240</v>
      </c>
      <c r="N61" s="62">
        <v>0</v>
      </c>
      <c r="O61" s="62">
        <f t="shared" si="10"/>
        <v>17.550000000000011</v>
      </c>
    </row>
    <row r="62" spans="1:15">
      <c r="A62" s="5">
        <v>55</v>
      </c>
      <c r="B62" s="7" t="s">
        <v>70</v>
      </c>
      <c r="C62" s="7" t="s">
        <v>77</v>
      </c>
      <c r="D62" s="8" t="s">
        <v>78</v>
      </c>
      <c r="E62" s="36">
        <v>60</v>
      </c>
      <c r="F62" s="36">
        <v>0</v>
      </c>
      <c r="G62" s="36"/>
      <c r="H62" s="52">
        <v>0</v>
      </c>
      <c r="I62" s="62"/>
      <c r="J62" s="66">
        <v>0</v>
      </c>
      <c r="K62" s="62"/>
      <c r="L62" s="62">
        <f t="shared" si="11"/>
        <v>0</v>
      </c>
      <c r="M62" s="82"/>
      <c r="N62" s="62">
        <f t="shared" si="12"/>
        <v>0</v>
      </c>
      <c r="O62" s="62">
        <f t="shared" si="10"/>
        <v>0</v>
      </c>
    </row>
    <row r="63" spans="1:15" ht="19.5" customHeight="1">
      <c r="A63" s="5">
        <v>56</v>
      </c>
      <c r="B63" s="7" t="s">
        <v>70</v>
      </c>
      <c r="C63" s="7" t="s">
        <v>79</v>
      </c>
      <c r="D63" s="26" t="s">
        <v>79</v>
      </c>
      <c r="E63" s="36">
        <v>0</v>
      </c>
      <c r="F63" s="36">
        <v>0</v>
      </c>
      <c r="G63" s="36"/>
      <c r="H63" s="52">
        <v>0</v>
      </c>
      <c r="I63" s="62"/>
      <c r="J63" s="66">
        <f>F63-G63-H63</f>
        <v>0</v>
      </c>
      <c r="K63" s="62"/>
      <c r="L63" s="62">
        <f t="shared" si="11"/>
        <v>0</v>
      </c>
      <c r="M63" s="82"/>
      <c r="N63" s="62">
        <f t="shared" si="12"/>
        <v>0</v>
      </c>
      <c r="O63" s="62">
        <f t="shared" si="10"/>
        <v>0</v>
      </c>
    </row>
    <row r="64" spans="1:15">
      <c r="A64" s="5">
        <v>57</v>
      </c>
      <c r="B64" s="7" t="s">
        <v>70</v>
      </c>
      <c r="C64" s="7" t="s">
        <v>80</v>
      </c>
      <c r="D64" s="27" t="s">
        <v>81</v>
      </c>
      <c r="E64" s="36">
        <v>8</v>
      </c>
      <c r="F64" s="36">
        <v>18.97</v>
      </c>
      <c r="G64" s="36"/>
      <c r="H64" s="52">
        <v>0</v>
      </c>
      <c r="I64" s="62"/>
      <c r="J64" s="66">
        <v>0</v>
      </c>
      <c r="K64" s="62"/>
      <c r="L64" s="62">
        <v>19</v>
      </c>
      <c r="M64" s="82"/>
      <c r="N64" s="62"/>
      <c r="O64" s="62">
        <f t="shared" si="10"/>
        <v>18.97</v>
      </c>
    </row>
    <row r="65" spans="1:15" ht="18.75" customHeight="1">
      <c r="A65" s="5">
        <v>58</v>
      </c>
      <c r="B65" s="7" t="s">
        <v>70</v>
      </c>
      <c r="C65" s="7" t="s">
        <v>80</v>
      </c>
      <c r="D65" s="27" t="s">
        <v>82</v>
      </c>
      <c r="E65" s="36">
        <v>13</v>
      </c>
      <c r="F65" s="36">
        <v>30.91</v>
      </c>
      <c r="G65" s="36"/>
      <c r="H65" s="52">
        <v>0</v>
      </c>
      <c r="I65" s="62"/>
      <c r="J65" s="66">
        <v>15</v>
      </c>
      <c r="K65" s="62">
        <v>10</v>
      </c>
      <c r="L65" s="62">
        <v>15.9</v>
      </c>
      <c r="M65" s="82">
        <v>15</v>
      </c>
      <c r="N65" s="62"/>
      <c r="O65" s="62">
        <f t="shared" si="10"/>
        <v>5.91</v>
      </c>
    </row>
    <row r="66" spans="1:15" ht="18.75" customHeight="1">
      <c r="A66" s="5">
        <v>59</v>
      </c>
      <c r="B66" s="7" t="s">
        <v>70</v>
      </c>
      <c r="C66" s="7" t="s">
        <v>83</v>
      </c>
      <c r="D66" s="11" t="s">
        <v>84</v>
      </c>
      <c r="E66" s="41">
        <v>0</v>
      </c>
      <c r="F66" s="41">
        <v>0</v>
      </c>
      <c r="G66" s="38"/>
      <c r="H66" s="52">
        <v>0</v>
      </c>
      <c r="I66" s="77"/>
      <c r="J66" s="66">
        <f>F66-G66-H66</f>
        <v>0</v>
      </c>
      <c r="K66" s="62"/>
      <c r="L66" s="62">
        <f t="shared" si="11"/>
        <v>0</v>
      </c>
      <c r="M66" s="82"/>
      <c r="N66" s="62">
        <f t="shared" si="12"/>
        <v>0</v>
      </c>
      <c r="O66" s="62">
        <f t="shared" si="10"/>
        <v>0</v>
      </c>
    </row>
    <row r="67" spans="1:15" ht="18.75" customHeight="1">
      <c r="A67" s="5">
        <v>60</v>
      </c>
      <c r="B67" s="7" t="s">
        <v>70</v>
      </c>
      <c r="C67" s="7" t="s">
        <v>83</v>
      </c>
      <c r="D67" s="8" t="s">
        <v>85</v>
      </c>
      <c r="E67" s="42"/>
      <c r="F67" s="42"/>
      <c r="G67" s="39"/>
      <c r="H67" s="52">
        <v>0</v>
      </c>
      <c r="I67" s="78"/>
      <c r="J67" s="66">
        <f>F67-G67-H67</f>
        <v>0</v>
      </c>
      <c r="K67" s="62"/>
      <c r="L67" s="62">
        <f t="shared" si="11"/>
        <v>0</v>
      </c>
      <c r="M67" s="82"/>
      <c r="N67" s="62">
        <f t="shared" si="12"/>
        <v>0</v>
      </c>
      <c r="O67" s="62">
        <f t="shared" si="10"/>
        <v>0</v>
      </c>
    </row>
    <row r="68" spans="1:15" s="57" customFormat="1" ht="28.5" customHeight="1">
      <c r="A68" s="90" t="s">
        <v>19</v>
      </c>
      <c r="B68" s="91"/>
      <c r="C68" s="91"/>
      <c r="D68" s="92"/>
      <c r="E68" s="79">
        <f>SUM(E57:E67)</f>
        <v>200</v>
      </c>
      <c r="F68" s="79">
        <f>SUM(F57:F67)</f>
        <v>357.43</v>
      </c>
      <c r="G68" s="79">
        <f>SUM(G57:G67)</f>
        <v>0</v>
      </c>
      <c r="H68" s="79">
        <f>SUM(H57:H67)</f>
        <v>0</v>
      </c>
      <c r="I68" s="79">
        <f t="shared" ref="I68:O68" si="13">SUM(I57:I67)</f>
        <v>0</v>
      </c>
      <c r="J68" s="79">
        <f t="shared" si="13"/>
        <v>115</v>
      </c>
      <c r="K68" s="79">
        <f t="shared" si="13"/>
        <v>60</v>
      </c>
      <c r="L68" s="79">
        <f t="shared" si="13"/>
        <v>242.5</v>
      </c>
      <c r="M68" s="87">
        <f t="shared" si="13"/>
        <v>255</v>
      </c>
      <c r="N68" s="79">
        <f t="shared" si="13"/>
        <v>0</v>
      </c>
      <c r="O68" s="79">
        <f t="shared" si="13"/>
        <v>42.430000000000007</v>
      </c>
    </row>
    <row r="69" spans="1:15" s="57" customFormat="1" ht="18.75" customHeight="1">
      <c r="A69" s="96">
        <v>61</v>
      </c>
      <c r="B69" s="97" t="s">
        <v>86</v>
      </c>
      <c r="C69" s="97" t="s">
        <v>87</v>
      </c>
      <c r="D69" s="98" t="s">
        <v>88</v>
      </c>
      <c r="E69" s="99">
        <v>148</v>
      </c>
      <c r="F69" s="99">
        <v>371.94</v>
      </c>
      <c r="G69" s="71">
        <v>100</v>
      </c>
      <c r="H69" s="72">
        <v>0</v>
      </c>
      <c r="I69" s="71">
        <v>100</v>
      </c>
      <c r="J69" s="72">
        <v>90</v>
      </c>
      <c r="K69" s="71">
        <v>40</v>
      </c>
      <c r="L69" s="71">
        <v>100</v>
      </c>
      <c r="M69" s="84">
        <v>135</v>
      </c>
      <c r="N69" s="71">
        <v>81.900000000000006</v>
      </c>
      <c r="O69" s="71">
        <v>56</v>
      </c>
    </row>
    <row r="70" spans="1:15" s="57" customFormat="1" ht="18.75" customHeight="1">
      <c r="A70" s="96">
        <v>62</v>
      </c>
      <c r="B70" s="97" t="s">
        <v>86</v>
      </c>
      <c r="C70" s="97" t="s">
        <v>87</v>
      </c>
      <c r="D70" s="98" t="s">
        <v>89</v>
      </c>
      <c r="E70" s="99"/>
      <c r="F70" s="99"/>
      <c r="G70" s="75"/>
      <c r="H70" s="76"/>
      <c r="I70" s="75"/>
      <c r="J70" s="76"/>
      <c r="K70" s="75"/>
      <c r="L70" s="75"/>
      <c r="M70" s="86"/>
      <c r="N70" s="75"/>
      <c r="O70" s="75"/>
    </row>
    <row r="71" spans="1:15" s="57" customFormat="1" ht="18.75" customHeight="1">
      <c r="A71" s="96">
        <v>63</v>
      </c>
      <c r="B71" s="97" t="s">
        <v>86</v>
      </c>
      <c r="C71" s="97" t="s">
        <v>90</v>
      </c>
      <c r="D71" s="100" t="s">
        <v>91</v>
      </c>
      <c r="E71" s="62">
        <v>99</v>
      </c>
      <c r="F71" s="62">
        <v>238.56</v>
      </c>
      <c r="G71" s="62"/>
      <c r="H71" s="66">
        <v>0</v>
      </c>
      <c r="I71" s="62"/>
      <c r="J71" s="66">
        <v>80</v>
      </c>
      <c r="K71" s="62">
        <v>25</v>
      </c>
      <c r="L71" s="62">
        <v>100</v>
      </c>
      <c r="M71" s="82">
        <v>135</v>
      </c>
      <c r="N71" s="62">
        <v>58.6</v>
      </c>
      <c r="O71" s="62">
        <v>38</v>
      </c>
    </row>
    <row r="72" spans="1:15" s="57" customFormat="1">
      <c r="A72" s="96">
        <v>64</v>
      </c>
      <c r="B72" s="97" t="s">
        <v>86</v>
      </c>
      <c r="C72" s="97" t="s">
        <v>92</v>
      </c>
      <c r="D72" s="98" t="s">
        <v>93</v>
      </c>
      <c r="E72" s="62">
        <v>0</v>
      </c>
      <c r="F72" s="62">
        <v>0</v>
      </c>
      <c r="G72" s="62"/>
      <c r="H72" s="66">
        <v>0</v>
      </c>
      <c r="I72" s="62"/>
      <c r="J72" s="66">
        <f t="shared" ref="J72:J80" si="14">F72-G72-H72</f>
        <v>0</v>
      </c>
      <c r="K72" s="62"/>
      <c r="L72" s="62">
        <f>J72*0.333</f>
        <v>0</v>
      </c>
      <c r="M72" s="82"/>
      <c r="N72" s="62">
        <f>L72</f>
        <v>0</v>
      </c>
      <c r="O72" s="62">
        <f t="shared" si="10"/>
        <v>0</v>
      </c>
    </row>
    <row r="73" spans="1:15" s="57" customFormat="1" ht="18.75" customHeight="1">
      <c r="A73" s="96">
        <v>65</v>
      </c>
      <c r="B73" s="97" t="s">
        <v>86</v>
      </c>
      <c r="C73" s="97" t="s">
        <v>92</v>
      </c>
      <c r="D73" s="98" t="s">
        <v>94</v>
      </c>
      <c r="E73" s="62">
        <v>0</v>
      </c>
      <c r="F73" s="62">
        <v>0</v>
      </c>
      <c r="G73" s="62"/>
      <c r="H73" s="66">
        <v>0</v>
      </c>
      <c r="I73" s="62"/>
      <c r="J73" s="66">
        <f t="shared" si="14"/>
        <v>0</v>
      </c>
      <c r="K73" s="62"/>
      <c r="L73" s="62">
        <f>J73*0.333</f>
        <v>0</v>
      </c>
      <c r="M73" s="82"/>
      <c r="N73" s="62">
        <f>L73</f>
        <v>0</v>
      </c>
      <c r="O73" s="62">
        <f t="shared" si="10"/>
        <v>0</v>
      </c>
    </row>
    <row r="74" spans="1:15" s="57" customFormat="1">
      <c r="A74" s="96">
        <v>66</v>
      </c>
      <c r="B74" s="97" t="s">
        <v>86</v>
      </c>
      <c r="C74" s="97" t="s">
        <v>86</v>
      </c>
      <c r="D74" s="101" t="s">
        <v>95</v>
      </c>
      <c r="E74" s="62">
        <v>145</v>
      </c>
      <c r="F74" s="62">
        <v>311.89999999999998</v>
      </c>
      <c r="G74" s="62"/>
      <c r="H74" s="66">
        <v>0</v>
      </c>
      <c r="I74" s="62"/>
      <c r="J74" s="66">
        <v>105</v>
      </c>
      <c r="K74" s="62">
        <v>40</v>
      </c>
      <c r="L74" s="62">
        <v>150</v>
      </c>
      <c r="M74" s="82">
        <v>180</v>
      </c>
      <c r="N74" s="62">
        <v>56.9</v>
      </c>
      <c r="O74" s="62">
        <f t="shared" si="10"/>
        <v>91.899999999999977</v>
      </c>
    </row>
    <row r="75" spans="1:15" s="57" customFormat="1" ht="18.75" customHeight="1">
      <c r="A75" s="96">
        <v>67</v>
      </c>
      <c r="B75" s="97" t="s">
        <v>86</v>
      </c>
      <c r="C75" s="97" t="s">
        <v>86</v>
      </c>
      <c r="D75" s="101" t="s">
        <v>96</v>
      </c>
      <c r="E75" s="62">
        <v>178</v>
      </c>
      <c r="F75" s="62">
        <v>368.61</v>
      </c>
      <c r="G75" s="62">
        <v>202</v>
      </c>
      <c r="H75" s="66">
        <v>0</v>
      </c>
      <c r="I75" s="62">
        <v>202</v>
      </c>
      <c r="J75" s="66">
        <v>60</v>
      </c>
      <c r="K75" s="62">
        <v>20</v>
      </c>
      <c r="L75" s="62">
        <v>85</v>
      </c>
      <c r="M75" s="82">
        <v>90</v>
      </c>
      <c r="N75" s="62">
        <v>21.6</v>
      </c>
      <c r="O75" s="62">
        <v>23</v>
      </c>
    </row>
    <row r="76" spans="1:15" s="57" customFormat="1">
      <c r="A76" s="96">
        <v>68</v>
      </c>
      <c r="B76" s="97" t="s">
        <v>86</v>
      </c>
      <c r="C76" s="97" t="s">
        <v>97</v>
      </c>
      <c r="D76" s="98" t="s">
        <v>97</v>
      </c>
      <c r="E76" s="62">
        <v>92</v>
      </c>
      <c r="F76" s="62">
        <v>186</v>
      </c>
      <c r="G76" s="62"/>
      <c r="H76" s="66">
        <v>0</v>
      </c>
      <c r="I76" s="62"/>
      <c r="J76" s="66">
        <v>62</v>
      </c>
      <c r="K76" s="62">
        <v>20</v>
      </c>
      <c r="L76" s="62">
        <v>80</v>
      </c>
      <c r="M76" s="82">
        <v>120</v>
      </c>
      <c r="N76" s="62">
        <v>44</v>
      </c>
      <c r="O76" s="62">
        <f t="shared" si="10"/>
        <v>46</v>
      </c>
    </row>
    <row r="77" spans="1:15" s="57" customFormat="1" ht="45.75" customHeight="1">
      <c r="A77" s="90" t="s">
        <v>19</v>
      </c>
      <c r="B77" s="91"/>
      <c r="C77" s="91"/>
      <c r="D77" s="92"/>
      <c r="E77" s="67">
        <f>SUM(E69:E76)</f>
        <v>662</v>
      </c>
      <c r="F77" s="67">
        <f>SUM(F69:F76)</f>
        <v>1477.01</v>
      </c>
      <c r="G77" s="67">
        <f>SUM(G69:G76)</f>
        <v>302</v>
      </c>
      <c r="H77" s="67">
        <f>SUM(H69:H76)</f>
        <v>0</v>
      </c>
      <c r="I77" s="67">
        <f t="shared" ref="I77:N77" si="15">SUM(I69:I76)</f>
        <v>302</v>
      </c>
      <c r="J77" s="67">
        <f t="shared" si="15"/>
        <v>397</v>
      </c>
      <c r="K77" s="67">
        <f t="shared" si="15"/>
        <v>145</v>
      </c>
      <c r="L77" s="67">
        <f t="shared" si="15"/>
        <v>515</v>
      </c>
      <c r="M77" s="83">
        <f t="shared" si="15"/>
        <v>660</v>
      </c>
      <c r="N77" s="67">
        <f t="shared" si="15"/>
        <v>263</v>
      </c>
      <c r="O77" s="62">
        <f t="shared" si="10"/>
        <v>370.01</v>
      </c>
    </row>
    <row r="78" spans="1:15" s="57" customFormat="1">
      <c r="A78" s="96">
        <v>69</v>
      </c>
      <c r="B78" s="97" t="s">
        <v>98</v>
      </c>
      <c r="C78" s="97" t="s">
        <v>99</v>
      </c>
      <c r="D78" s="102" t="s">
        <v>100</v>
      </c>
      <c r="E78" s="62">
        <v>80</v>
      </c>
      <c r="F78" s="62">
        <v>186.73000000000002</v>
      </c>
      <c r="G78" s="62">
        <v>87.4</v>
      </c>
      <c r="H78" s="66">
        <v>0</v>
      </c>
      <c r="I78" s="62">
        <v>87.4</v>
      </c>
      <c r="J78" s="66">
        <v>33</v>
      </c>
      <c r="K78" s="62">
        <v>10</v>
      </c>
      <c r="L78" s="62">
        <v>50</v>
      </c>
      <c r="M78" s="82">
        <v>35</v>
      </c>
      <c r="N78" s="62">
        <v>16.3</v>
      </c>
      <c r="O78" s="62">
        <f t="shared" si="10"/>
        <v>54.330000000000013</v>
      </c>
    </row>
    <row r="79" spans="1:15" s="57" customFormat="1" ht="18.75" customHeight="1">
      <c r="A79" s="96">
        <v>70</v>
      </c>
      <c r="B79" s="97" t="s">
        <v>98</v>
      </c>
      <c r="C79" s="97" t="s">
        <v>99</v>
      </c>
      <c r="D79" s="102" t="s">
        <v>101</v>
      </c>
      <c r="E79" s="62">
        <v>80</v>
      </c>
      <c r="F79" s="62">
        <v>186.73000000000002</v>
      </c>
      <c r="G79" s="62">
        <v>101.48</v>
      </c>
      <c r="H79" s="66">
        <v>59.674999999999983</v>
      </c>
      <c r="I79" s="62">
        <v>101.48</v>
      </c>
      <c r="J79" s="66">
        <f t="shared" si="14"/>
        <v>25.575000000000031</v>
      </c>
      <c r="K79" s="62">
        <v>10</v>
      </c>
      <c r="L79" s="62"/>
      <c r="M79" s="82">
        <v>75.25</v>
      </c>
      <c r="N79" s="62"/>
      <c r="O79" s="62">
        <f t="shared" si="10"/>
        <v>0</v>
      </c>
    </row>
    <row r="80" spans="1:15" s="57" customFormat="1">
      <c r="A80" s="96">
        <v>71</v>
      </c>
      <c r="B80" s="97" t="s">
        <v>98</v>
      </c>
      <c r="C80" s="97" t="s">
        <v>102</v>
      </c>
      <c r="D80" s="98" t="s">
        <v>103</v>
      </c>
      <c r="E80" s="62">
        <v>70</v>
      </c>
      <c r="F80" s="62">
        <v>145.1</v>
      </c>
      <c r="G80" s="62">
        <v>145.1</v>
      </c>
      <c r="H80" s="66">
        <v>0</v>
      </c>
      <c r="I80" s="62">
        <v>145.1</v>
      </c>
      <c r="J80" s="66">
        <f t="shared" si="14"/>
        <v>0</v>
      </c>
      <c r="K80" s="62"/>
      <c r="L80" s="62">
        <f>J80*0.333</f>
        <v>0</v>
      </c>
      <c r="M80" s="82"/>
      <c r="N80" s="62">
        <f>L80</f>
        <v>0</v>
      </c>
      <c r="O80" s="62">
        <f t="shared" si="10"/>
        <v>0</v>
      </c>
    </row>
    <row r="81" spans="1:15" s="57" customFormat="1" ht="18.75" customHeight="1">
      <c r="A81" s="96">
        <v>72</v>
      </c>
      <c r="B81" s="97" t="s">
        <v>98</v>
      </c>
      <c r="C81" s="97" t="s">
        <v>104</v>
      </c>
      <c r="D81" s="98" t="s">
        <v>104</v>
      </c>
      <c r="E81" s="62">
        <v>80</v>
      </c>
      <c r="F81" s="62">
        <v>198</v>
      </c>
      <c r="G81" s="62"/>
      <c r="H81" s="66">
        <v>0</v>
      </c>
      <c r="I81" s="62"/>
      <c r="J81" s="66">
        <v>66</v>
      </c>
      <c r="K81" s="62">
        <v>25</v>
      </c>
      <c r="L81" s="62">
        <v>80</v>
      </c>
      <c r="M81" s="82">
        <v>105</v>
      </c>
      <c r="N81" s="62">
        <v>52</v>
      </c>
      <c r="O81" s="62">
        <v>38</v>
      </c>
    </row>
    <row r="82" spans="1:15" s="57" customFormat="1">
      <c r="A82" s="96">
        <v>73</v>
      </c>
      <c r="B82" s="97" t="s">
        <v>98</v>
      </c>
      <c r="C82" s="97" t="s">
        <v>105</v>
      </c>
      <c r="D82" s="98" t="s">
        <v>106</v>
      </c>
      <c r="E82" s="62">
        <v>128</v>
      </c>
      <c r="F82" s="62">
        <v>268.56</v>
      </c>
      <c r="G82" s="62">
        <v>67.09</v>
      </c>
      <c r="H82" s="66">
        <v>0</v>
      </c>
      <c r="I82" s="62">
        <v>67.09</v>
      </c>
      <c r="J82" s="66">
        <v>67</v>
      </c>
      <c r="K82" s="62">
        <v>25</v>
      </c>
      <c r="L82" s="62">
        <v>80</v>
      </c>
      <c r="M82" s="82">
        <v>110</v>
      </c>
      <c r="N82" s="62">
        <v>54.5</v>
      </c>
      <c r="O82" s="62">
        <v>25</v>
      </c>
    </row>
    <row r="83" spans="1:15" s="57" customFormat="1" ht="18.75" customHeight="1">
      <c r="A83" s="96">
        <v>74</v>
      </c>
      <c r="B83" s="97" t="s">
        <v>98</v>
      </c>
      <c r="C83" s="97" t="s">
        <v>107</v>
      </c>
      <c r="D83" s="98" t="s">
        <v>108</v>
      </c>
      <c r="E83" s="62">
        <v>70</v>
      </c>
      <c r="F83" s="62">
        <v>150.38999999999999</v>
      </c>
      <c r="G83" s="62"/>
      <c r="H83" s="66">
        <v>0</v>
      </c>
      <c r="I83" s="62"/>
      <c r="J83" s="66">
        <v>50</v>
      </c>
      <c r="K83" s="62"/>
      <c r="L83" s="62">
        <v>85</v>
      </c>
      <c r="M83" s="82">
        <v>125</v>
      </c>
      <c r="N83" s="62">
        <v>15.4</v>
      </c>
      <c r="O83" s="62">
        <f t="shared" si="10"/>
        <v>25.389999999999986</v>
      </c>
    </row>
    <row r="84" spans="1:15" s="57" customFormat="1" ht="31.5">
      <c r="A84" s="96">
        <v>75</v>
      </c>
      <c r="B84" s="97" t="s">
        <v>98</v>
      </c>
      <c r="C84" s="97" t="s">
        <v>107</v>
      </c>
      <c r="D84" s="101" t="s">
        <v>109</v>
      </c>
      <c r="E84" s="62">
        <v>82</v>
      </c>
      <c r="F84" s="62">
        <v>179.1</v>
      </c>
      <c r="G84" s="62">
        <v>38.9</v>
      </c>
      <c r="H84" s="66">
        <v>0</v>
      </c>
      <c r="I84" s="62">
        <v>38.9</v>
      </c>
      <c r="J84" s="66">
        <v>47</v>
      </c>
      <c r="K84" s="62">
        <v>20</v>
      </c>
      <c r="L84" s="62">
        <v>75</v>
      </c>
      <c r="M84" s="82">
        <v>95</v>
      </c>
      <c r="N84" s="62">
        <v>18.2</v>
      </c>
      <c r="O84" s="62">
        <f t="shared" si="10"/>
        <v>25.199999999999989</v>
      </c>
    </row>
    <row r="85" spans="1:15" s="57" customFormat="1" ht="18.75" customHeight="1">
      <c r="A85" s="96">
        <v>76</v>
      </c>
      <c r="B85" s="97" t="s">
        <v>98</v>
      </c>
      <c r="C85" s="97" t="s">
        <v>98</v>
      </c>
      <c r="D85" s="98" t="s">
        <v>110</v>
      </c>
      <c r="E85" s="62">
        <v>65</v>
      </c>
      <c r="F85" s="62">
        <v>140.16999999999999</v>
      </c>
      <c r="G85" s="62">
        <v>37</v>
      </c>
      <c r="H85" s="66">
        <v>0</v>
      </c>
      <c r="I85" s="62">
        <v>37</v>
      </c>
      <c r="J85" s="66">
        <v>35</v>
      </c>
      <c r="K85" s="62">
        <v>20</v>
      </c>
      <c r="L85" s="62">
        <v>68.2</v>
      </c>
      <c r="M85" s="82">
        <v>55</v>
      </c>
      <c r="N85" s="62">
        <v>0</v>
      </c>
      <c r="O85" s="62">
        <f t="shared" si="10"/>
        <v>28.169999999999987</v>
      </c>
    </row>
    <row r="86" spans="1:15" s="57" customFormat="1">
      <c r="A86" s="96">
        <v>77</v>
      </c>
      <c r="B86" s="97" t="s">
        <v>98</v>
      </c>
      <c r="C86" s="97" t="s">
        <v>98</v>
      </c>
      <c r="D86" s="98" t="s">
        <v>111</v>
      </c>
      <c r="E86" s="62">
        <v>101</v>
      </c>
      <c r="F86" s="62">
        <v>190.45999999999998</v>
      </c>
      <c r="G86" s="62">
        <v>12.5</v>
      </c>
      <c r="H86" s="66">
        <v>0</v>
      </c>
      <c r="I86" s="62">
        <v>12.5</v>
      </c>
      <c r="J86" s="66">
        <v>60</v>
      </c>
      <c r="K86" s="62"/>
      <c r="L86" s="62">
        <v>80</v>
      </c>
      <c r="M86" s="82">
        <v>85</v>
      </c>
      <c r="N86" s="62">
        <v>38</v>
      </c>
      <c r="O86" s="62">
        <v>25</v>
      </c>
    </row>
    <row r="87" spans="1:15" s="57" customFormat="1" ht="18.75" customHeight="1">
      <c r="A87" s="103" t="s">
        <v>2</v>
      </c>
      <c r="B87" s="103"/>
      <c r="C87" s="103"/>
      <c r="D87" s="103"/>
      <c r="E87" s="62">
        <f t="shared" ref="E87:O87" si="16">SUM(E78:E86)</f>
        <v>756</v>
      </c>
      <c r="F87" s="62">
        <f t="shared" si="16"/>
        <v>1645.2400000000002</v>
      </c>
      <c r="G87" s="62">
        <f t="shared" si="16"/>
        <v>489.47</v>
      </c>
      <c r="H87" s="62">
        <f t="shared" si="16"/>
        <v>59.674999999999983</v>
      </c>
      <c r="I87" s="62">
        <f t="shared" si="16"/>
        <v>489.47</v>
      </c>
      <c r="J87" s="62">
        <f t="shared" si="16"/>
        <v>383.57500000000005</v>
      </c>
      <c r="K87" s="62">
        <f t="shared" si="16"/>
        <v>110</v>
      </c>
      <c r="L87" s="62">
        <f t="shared" si="16"/>
        <v>518.20000000000005</v>
      </c>
      <c r="M87" s="82">
        <f t="shared" si="16"/>
        <v>685.25</v>
      </c>
      <c r="N87" s="64">
        <f t="shared" si="16"/>
        <v>194.39999999999998</v>
      </c>
      <c r="O87" s="64">
        <f t="shared" si="16"/>
        <v>221.08999999999997</v>
      </c>
    </row>
    <row r="88" spans="1:15" s="57" customFormat="1">
      <c r="A88" s="103" t="s">
        <v>121</v>
      </c>
      <c r="B88" s="103"/>
      <c r="C88" s="103"/>
      <c r="D88" s="103"/>
      <c r="E88" s="62">
        <f t="shared" ref="E88:O88" si="17">E15+E28+E40+E56+E68+E77+E87</f>
        <v>3608</v>
      </c>
      <c r="F88" s="62">
        <f t="shared" si="17"/>
        <v>8106.7870000000003</v>
      </c>
      <c r="G88" s="62">
        <f t="shared" si="17"/>
        <v>2106.0709999999999</v>
      </c>
      <c r="H88" s="62">
        <f t="shared" si="17"/>
        <v>494.5</v>
      </c>
      <c r="I88" s="62">
        <f t="shared" si="17"/>
        <v>2084.0709999999999</v>
      </c>
      <c r="J88" s="62">
        <f t="shared" si="17"/>
        <v>1973.722</v>
      </c>
      <c r="K88" s="62">
        <f t="shared" si="17"/>
        <v>1135</v>
      </c>
      <c r="L88" s="62">
        <f t="shared" si="17"/>
        <v>2706.63</v>
      </c>
      <c r="M88" s="82">
        <f t="shared" si="17"/>
        <v>2826.85</v>
      </c>
      <c r="N88" s="62">
        <f t="shared" si="17"/>
        <v>826</v>
      </c>
      <c r="O88" s="62">
        <f t="shared" si="17"/>
        <v>1430.414</v>
      </c>
    </row>
    <row r="89" spans="1:15" s="57" customFormat="1">
      <c r="A89" s="104"/>
      <c r="B89" s="104"/>
      <c r="C89" s="104"/>
      <c r="D89" s="104"/>
      <c r="E89" s="80"/>
      <c r="F89" s="80"/>
      <c r="G89" s="80"/>
      <c r="H89" s="80">
        <f>G88+H88</f>
        <v>2600.5709999999999</v>
      </c>
      <c r="I89" s="80">
        <f>I88</f>
        <v>2084.0709999999999</v>
      </c>
      <c r="J89" s="80">
        <f t="shared" ref="J89:O89" si="18">H89+J88</f>
        <v>4574.2929999999997</v>
      </c>
      <c r="K89" s="80">
        <f t="shared" si="18"/>
        <v>3219.0709999999999</v>
      </c>
      <c r="L89" s="80">
        <f t="shared" si="18"/>
        <v>7280.9229999999998</v>
      </c>
      <c r="M89" s="88">
        <f t="shared" si="18"/>
        <v>6045.9210000000003</v>
      </c>
      <c r="N89" s="80">
        <f t="shared" si="18"/>
        <v>8106.9229999999998</v>
      </c>
      <c r="O89" s="80">
        <f t="shared" si="18"/>
        <v>7476.335</v>
      </c>
    </row>
    <row r="90" spans="1:15" s="57" customFormat="1">
      <c r="E90" s="81"/>
      <c r="F90" s="81"/>
      <c r="G90" s="81"/>
      <c r="H90" s="81"/>
      <c r="I90" s="81"/>
      <c r="J90" s="81"/>
      <c r="M90" s="89"/>
    </row>
    <row r="91" spans="1:15" s="57" customFormat="1">
      <c r="E91" s="81"/>
      <c r="F91" s="81"/>
      <c r="G91" s="81"/>
      <c r="H91" s="81"/>
      <c r="I91" s="81"/>
      <c r="J91" s="81"/>
      <c r="M91" s="89"/>
    </row>
    <row r="92" spans="1:15" s="57" customFormat="1">
      <c r="E92" s="81"/>
      <c r="F92" s="81"/>
      <c r="G92" s="81"/>
      <c r="H92" s="81"/>
      <c r="I92" s="81"/>
      <c r="J92" s="81"/>
      <c r="M92" s="89"/>
    </row>
    <row r="93" spans="1:15" s="57" customFormat="1">
      <c r="E93" s="81"/>
      <c r="F93" s="81"/>
      <c r="G93" s="81"/>
      <c r="H93" s="81"/>
      <c r="I93" s="81"/>
      <c r="J93" s="81"/>
      <c r="M93" s="89"/>
    </row>
    <row r="94" spans="1:15" s="57" customFormat="1">
      <c r="E94" s="81"/>
      <c r="F94" s="81"/>
      <c r="G94" s="81"/>
      <c r="H94" s="81"/>
      <c r="I94" s="81"/>
      <c r="J94" s="81"/>
      <c r="M94" s="89"/>
    </row>
    <row r="95" spans="1:15" s="57" customFormat="1">
      <c r="E95" s="81"/>
      <c r="F95" s="81"/>
      <c r="G95" s="81"/>
      <c r="H95" s="81"/>
      <c r="I95" s="81"/>
      <c r="J95" s="81"/>
      <c r="M95" s="89"/>
    </row>
    <row r="96" spans="1:15" s="57" customFormat="1">
      <c r="E96" s="81"/>
      <c r="F96" s="81"/>
      <c r="G96" s="81"/>
      <c r="H96" s="81"/>
      <c r="I96" s="81"/>
      <c r="J96" s="81"/>
      <c r="M96" s="89"/>
    </row>
    <row r="97" spans="5:13" s="57" customFormat="1">
      <c r="E97" s="81"/>
      <c r="F97" s="81"/>
      <c r="G97" s="81"/>
      <c r="H97" s="81"/>
      <c r="I97" s="81"/>
      <c r="J97" s="81"/>
      <c r="M97" s="89"/>
    </row>
    <row r="98" spans="5:13" s="57" customFormat="1">
      <c r="E98" s="81"/>
      <c r="F98" s="81"/>
      <c r="G98" s="81"/>
      <c r="H98" s="81"/>
      <c r="I98" s="81"/>
      <c r="J98" s="81"/>
      <c r="M98" s="89"/>
    </row>
    <row r="99" spans="5:13" s="57" customFormat="1">
      <c r="E99" s="81"/>
      <c r="F99" s="81"/>
      <c r="G99" s="81"/>
      <c r="H99" s="81"/>
      <c r="I99" s="81"/>
      <c r="J99" s="81"/>
      <c r="M99" s="89"/>
    </row>
    <row r="100" spans="5:13" s="57" customFormat="1">
      <c r="E100" s="81"/>
      <c r="F100" s="81"/>
      <c r="G100" s="81"/>
      <c r="H100" s="81"/>
      <c r="I100" s="81"/>
      <c r="J100" s="81"/>
      <c r="M100" s="89"/>
    </row>
    <row r="101" spans="5:13" s="57" customFormat="1">
      <c r="E101" s="81"/>
      <c r="F101" s="81"/>
      <c r="G101" s="81"/>
      <c r="H101" s="81"/>
      <c r="I101" s="81"/>
      <c r="J101" s="81"/>
      <c r="M101" s="89"/>
    </row>
    <row r="102" spans="5:13" s="57" customFormat="1">
      <c r="E102" s="81"/>
      <c r="F102" s="81"/>
      <c r="G102" s="81"/>
      <c r="H102" s="81"/>
      <c r="I102" s="81"/>
      <c r="J102" s="81"/>
      <c r="M102" s="89"/>
    </row>
    <row r="103" spans="5:13" s="57" customFormat="1">
      <c r="E103" s="81"/>
      <c r="F103" s="81"/>
      <c r="G103" s="81"/>
      <c r="H103" s="81"/>
      <c r="I103" s="81"/>
      <c r="J103" s="81"/>
      <c r="M103" s="89"/>
    </row>
    <row r="104" spans="5:13" s="57" customFormat="1">
      <c r="E104" s="81"/>
      <c r="F104" s="81"/>
      <c r="G104" s="81"/>
      <c r="H104" s="81"/>
      <c r="I104" s="81"/>
      <c r="J104" s="81"/>
      <c r="M104" s="89"/>
    </row>
    <row r="105" spans="5:13" s="57" customFormat="1">
      <c r="E105" s="81"/>
      <c r="F105" s="81"/>
      <c r="G105" s="81"/>
      <c r="H105" s="81"/>
      <c r="I105" s="81"/>
      <c r="J105" s="81"/>
      <c r="M105" s="89"/>
    </row>
    <row r="106" spans="5:13" s="57" customFormat="1">
      <c r="E106" s="81"/>
      <c r="F106" s="81"/>
      <c r="G106" s="81"/>
      <c r="H106" s="81"/>
      <c r="I106" s="81"/>
      <c r="J106" s="81"/>
      <c r="M106" s="89"/>
    </row>
    <row r="107" spans="5:13" s="57" customFormat="1">
      <c r="E107" s="81"/>
      <c r="F107" s="81"/>
      <c r="G107" s="81"/>
      <c r="H107" s="81"/>
      <c r="I107" s="81"/>
      <c r="J107" s="81"/>
      <c r="M107" s="89"/>
    </row>
    <row r="108" spans="5:13" s="57" customFormat="1">
      <c r="E108" s="81"/>
      <c r="F108" s="81"/>
      <c r="G108" s="81"/>
      <c r="H108" s="81"/>
      <c r="I108" s="81"/>
      <c r="J108" s="81"/>
      <c r="M108" s="89"/>
    </row>
    <row r="109" spans="5:13" s="57" customFormat="1">
      <c r="E109" s="81"/>
      <c r="F109" s="81"/>
      <c r="G109" s="81"/>
      <c r="H109" s="81"/>
      <c r="I109" s="81"/>
      <c r="J109" s="81"/>
      <c r="M109" s="89"/>
    </row>
    <row r="110" spans="5:13" s="57" customFormat="1">
      <c r="E110" s="81"/>
      <c r="F110" s="81"/>
      <c r="G110" s="81"/>
      <c r="H110" s="81"/>
      <c r="I110" s="81"/>
      <c r="J110" s="81"/>
      <c r="M110" s="89"/>
    </row>
    <row r="111" spans="5:13" s="57" customFormat="1">
      <c r="E111" s="81"/>
      <c r="F111" s="81"/>
      <c r="G111" s="81"/>
      <c r="H111" s="81"/>
      <c r="I111" s="81"/>
      <c r="J111" s="81"/>
      <c r="M111" s="89"/>
    </row>
    <row r="112" spans="5:13" s="57" customFormat="1">
      <c r="E112" s="81"/>
      <c r="F112" s="81"/>
      <c r="G112" s="81"/>
      <c r="H112" s="81"/>
      <c r="I112" s="81"/>
      <c r="J112" s="81"/>
      <c r="M112" s="89"/>
    </row>
    <row r="113" spans="5:13" s="57" customFormat="1">
      <c r="E113" s="81"/>
      <c r="F113" s="81"/>
      <c r="G113" s="81"/>
      <c r="H113" s="81"/>
      <c r="I113" s="81"/>
      <c r="J113" s="81"/>
      <c r="M113" s="89"/>
    </row>
    <row r="114" spans="5:13" s="57" customFormat="1">
      <c r="E114" s="81"/>
      <c r="F114" s="81"/>
      <c r="G114" s="81"/>
      <c r="H114" s="81"/>
      <c r="I114" s="81"/>
      <c r="J114" s="81"/>
      <c r="M114" s="89"/>
    </row>
    <row r="115" spans="5:13" s="57" customFormat="1">
      <c r="E115" s="81"/>
      <c r="F115" s="81"/>
      <c r="G115" s="81"/>
      <c r="H115" s="81"/>
      <c r="I115" s="81"/>
      <c r="J115" s="81"/>
      <c r="M115" s="89"/>
    </row>
    <row r="116" spans="5:13" s="57" customFormat="1">
      <c r="E116" s="81"/>
      <c r="F116" s="81"/>
      <c r="G116" s="81"/>
      <c r="H116" s="81"/>
      <c r="I116" s="81"/>
      <c r="J116" s="81"/>
      <c r="M116" s="89"/>
    </row>
    <row r="117" spans="5:13" s="57" customFormat="1">
      <c r="E117" s="81"/>
      <c r="F117" s="81"/>
      <c r="G117" s="81"/>
      <c r="H117" s="81"/>
      <c r="I117" s="81"/>
      <c r="J117" s="81"/>
      <c r="M117" s="89"/>
    </row>
    <row r="118" spans="5:13" s="57" customFormat="1">
      <c r="E118" s="81"/>
      <c r="F118" s="81"/>
      <c r="G118" s="81"/>
      <c r="H118" s="81"/>
      <c r="I118" s="81"/>
      <c r="J118" s="81"/>
      <c r="M118" s="58"/>
    </row>
    <row r="119" spans="5:13" s="57" customFormat="1">
      <c r="E119" s="81"/>
      <c r="F119" s="81"/>
      <c r="G119" s="81"/>
      <c r="H119" s="81"/>
      <c r="I119" s="81"/>
      <c r="J119" s="81"/>
      <c r="M119" s="58"/>
    </row>
    <row r="120" spans="5:13" s="57" customFormat="1">
      <c r="E120" s="81"/>
      <c r="F120" s="81"/>
      <c r="G120" s="81"/>
      <c r="H120" s="81"/>
      <c r="I120" s="81"/>
      <c r="J120" s="81"/>
      <c r="M120" s="58"/>
    </row>
    <row r="121" spans="5:13" s="57" customFormat="1">
      <c r="E121" s="81"/>
      <c r="F121" s="81"/>
      <c r="G121" s="81"/>
      <c r="H121" s="81"/>
      <c r="I121" s="81"/>
      <c r="J121" s="81"/>
      <c r="M121" s="58"/>
    </row>
    <row r="122" spans="5:13" s="57" customFormat="1">
      <c r="E122" s="81"/>
      <c r="F122" s="81"/>
      <c r="G122" s="81"/>
      <c r="H122" s="81"/>
      <c r="I122" s="81"/>
      <c r="J122" s="81"/>
      <c r="M122" s="58"/>
    </row>
    <row r="123" spans="5:13" s="57" customFormat="1">
      <c r="E123" s="81"/>
      <c r="F123" s="81"/>
      <c r="G123" s="81"/>
      <c r="H123" s="81"/>
      <c r="I123" s="81"/>
      <c r="J123" s="81"/>
      <c r="M123" s="58"/>
    </row>
    <row r="124" spans="5:13" s="57" customFormat="1">
      <c r="E124" s="81"/>
      <c r="F124" s="81"/>
      <c r="G124" s="81"/>
      <c r="H124" s="81"/>
      <c r="I124" s="81"/>
      <c r="J124" s="81"/>
      <c r="M124" s="58"/>
    </row>
    <row r="125" spans="5:13" s="57" customFormat="1">
      <c r="E125" s="81"/>
      <c r="F125" s="81"/>
      <c r="G125" s="81"/>
      <c r="H125" s="81"/>
      <c r="I125" s="81"/>
      <c r="J125" s="81"/>
      <c r="M125" s="58"/>
    </row>
  </sheetData>
  <mergeCells count="43">
    <mergeCell ref="M69:M70"/>
    <mergeCell ref="N69:N70"/>
    <mergeCell ref="O69:O70"/>
    <mergeCell ref="A77:D77"/>
    <mergeCell ref="A87:D87"/>
    <mergeCell ref="A88:D88"/>
    <mergeCell ref="G69:G70"/>
    <mergeCell ref="H69:H70"/>
    <mergeCell ref="I69:I70"/>
    <mergeCell ref="J69:J70"/>
    <mergeCell ref="K69:K70"/>
    <mergeCell ref="L69:L70"/>
    <mergeCell ref="E59:E60"/>
    <mergeCell ref="F59:F60"/>
    <mergeCell ref="E66:E67"/>
    <mergeCell ref="F66:F67"/>
    <mergeCell ref="A68:D68"/>
    <mergeCell ref="E69:E70"/>
    <mergeCell ref="F69:F70"/>
    <mergeCell ref="J43:J46"/>
    <mergeCell ref="K43:K46"/>
    <mergeCell ref="L43:L46"/>
    <mergeCell ref="M43:M46"/>
    <mergeCell ref="N43:N46"/>
    <mergeCell ref="A56:D56"/>
    <mergeCell ref="L2:M2"/>
    <mergeCell ref="N2:O2"/>
    <mergeCell ref="A15:D15"/>
    <mergeCell ref="A28:D28"/>
    <mergeCell ref="A40:D40"/>
    <mergeCell ref="E43:E46"/>
    <mergeCell ref="F43:F46"/>
    <mergeCell ref="G43:G46"/>
    <mergeCell ref="H43:H46"/>
    <mergeCell ref="I43:I46"/>
    <mergeCell ref="A1:K1"/>
    <mergeCell ref="A2:A3"/>
    <mergeCell ref="B2:B3"/>
    <mergeCell ref="C2:C3"/>
    <mergeCell ref="D2:D3"/>
    <mergeCell ref="E2:F2"/>
    <mergeCell ref="H2:I2"/>
    <mergeCell ref="J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"/>
  <sheetViews>
    <sheetView view="pageBreakPreview" zoomScale="55" workbookViewId="0">
      <selection activeCell="B12" sqref="B12"/>
    </sheetView>
  </sheetViews>
  <sheetFormatPr defaultRowHeight="15"/>
  <cols>
    <col min="1" max="1" width="13.85546875" customWidth="1"/>
    <col min="2" max="2" width="17.85546875" customWidth="1"/>
    <col min="3" max="3" width="12.5703125" customWidth="1"/>
    <col min="4" max="4" width="17.28515625" bestFit="1" customWidth="1"/>
    <col min="5" max="5" width="16.28515625" bestFit="1" customWidth="1"/>
    <col min="6" max="6" width="17.28515625" bestFit="1" customWidth="1"/>
    <col min="7" max="7" width="16.28515625" bestFit="1" customWidth="1"/>
    <col min="8" max="8" width="17.28515625" bestFit="1" customWidth="1"/>
    <col min="9" max="9" width="16.28515625" bestFit="1" customWidth="1"/>
    <col min="10" max="10" width="17.28515625" bestFit="1" customWidth="1"/>
    <col min="11" max="11" width="16.28515625" bestFit="1" customWidth="1"/>
    <col min="12" max="12" width="17.28515625" bestFit="1" customWidth="1"/>
    <col min="13" max="13" width="18.140625" customWidth="1"/>
  </cols>
  <sheetData>
    <row r="1" spans="1:13" ht="4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 t="s">
        <v>134</v>
      </c>
    </row>
    <row r="2" spans="1:13" ht="22.5">
      <c r="A2" s="48" t="s">
        <v>132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4.75" customHeight="1">
      <c r="A3" s="48" t="s">
        <v>123</v>
      </c>
      <c r="B3" s="48" t="s">
        <v>133</v>
      </c>
      <c r="C3" s="48" t="s">
        <v>124</v>
      </c>
      <c r="D3" s="48" t="s">
        <v>125</v>
      </c>
      <c r="E3" s="48"/>
      <c r="F3" s="48" t="s">
        <v>127</v>
      </c>
      <c r="G3" s="48"/>
      <c r="H3" s="48" t="s">
        <v>128</v>
      </c>
      <c r="I3" s="48"/>
      <c r="J3" s="48" t="s">
        <v>130</v>
      </c>
      <c r="K3" s="48"/>
      <c r="L3" s="48" t="s">
        <v>131</v>
      </c>
      <c r="M3" s="48"/>
    </row>
    <row r="4" spans="1:13" ht="84.75" customHeight="1">
      <c r="A4" s="48"/>
      <c r="B4" s="48"/>
      <c r="C4" s="48"/>
      <c r="D4" s="34" t="s">
        <v>129</v>
      </c>
      <c r="E4" s="34" t="s">
        <v>126</v>
      </c>
      <c r="F4" s="34" t="s">
        <v>129</v>
      </c>
      <c r="G4" s="34" t="s">
        <v>126</v>
      </c>
      <c r="H4" s="34" t="s">
        <v>129</v>
      </c>
      <c r="I4" s="34" t="s">
        <v>126</v>
      </c>
      <c r="J4" s="34" t="s">
        <v>129</v>
      </c>
      <c r="K4" s="34" t="s">
        <v>126</v>
      </c>
      <c r="L4" s="34" t="s">
        <v>129</v>
      </c>
      <c r="M4" s="34" t="s">
        <v>126</v>
      </c>
    </row>
    <row r="5" spans="1:13" ht="24.9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4.9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4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4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24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4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24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4.9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4.9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</sheetData>
  <mergeCells count="9">
    <mergeCell ref="J3:K3"/>
    <mergeCell ref="L3:M3"/>
    <mergeCell ref="A2:M2"/>
    <mergeCell ref="C3:C4"/>
    <mergeCell ref="B3:B4"/>
    <mergeCell ref="A3:A4"/>
    <mergeCell ref="D3:E3"/>
    <mergeCell ref="F3:G3"/>
    <mergeCell ref="H3:I3"/>
  </mergeCells>
  <phoneticPr fontId="17" type="noConversion"/>
  <printOptions horizontalCentered="1"/>
  <pageMargins left="0.24" right="0.28999999999999998" top="0.55000000000000004" bottom="0.74803149606299213" header="0.31496062992125984" footer="0.31496062992125984"/>
  <pageSetup scale="59" orientation="landscape" verticalDpi="0" r:id="rId1"/>
  <colBreaks count="1" manualBreakCount="1">
    <brk id="13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12"/>
  <sheetViews>
    <sheetView view="pageBreakPreview" zoomScale="70" workbookViewId="0">
      <selection sqref="A1:G3"/>
    </sheetView>
  </sheetViews>
  <sheetFormatPr defaultRowHeight="15"/>
  <cols>
    <col min="1" max="1" width="19.28515625" customWidth="1"/>
    <col min="2" max="2" width="24" customWidth="1"/>
    <col min="3" max="3" width="17.7109375" customWidth="1"/>
    <col min="4" max="4" width="23" customWidth="1"/>
    <col min="5" max="5" width="25.140625" customWidth="1"/>
    <col min="6" max="6" width="33" customWidth="1"/>
    <col min="7" max="7" width="45.85546875" customWidth="1"/>
  </cols>
  <sheetData>
    <row r="1" spans="1:7" ht="23.25">
      <c r="A1" s="32"/>
      <c r="B1" s="32"/>
      <c r="C1" s="32"/>
      <c r="D1" s="32"/>
      <c r="E1" s="32"/>
      <c r="F1" s="32"/>
      <c r="G1" s="33" t="s">
        <v>135</v>
      </c>
    </row>
    <row r="2" spans="1:7" ht="22.5">
      <c r="A2" s="48" t="s">
        <v>136</v>
      </c>
      <c r="B2" s="48"/>
      <c r="C2" s="48"/>
      <c r="D2" s="48"/>
      <c r="E2" s="48"/>
      <c r="F2" s="48"/>
      <c r="G2" s="48"/>
    </row>
    <row r="3" spans="1:7" ht="97.5" customHeight="1">
      <c r="A3" s="35" t="s">
        <v>123</v>
      </c>
      <c r="B3" s="35" t="s">
        <v>137</v>
      </c>
      <c r="C3" s="35" t="s">
        <v>138</v>
      </c>
      <c r="D3" s="35" t="s">
        <v>140</v>
      </c>
      <c r="E3" s="35" t="s">
        <v>139</v>
      </c>
      <c r="F3" s="35" t="s">
        <v>141</v>
      </c>
      <c r="G3" s="35" t="s">
        <v>155</v>
      </c>
    </row>
    <row r="4" spans="1:7" ht="24.95" customHeight="1">
      <c r="A4" s="4"/>
      <c r="B4" s="4"/>
      <c r="C4" s="4"/>
      <c r="D4" s="4"/>
      <c r="E4" s="4"/>
      <c r="F4" s="4"/>
      <c r="G4" s="4"/>
    </row>
    <row r="5" spans="1:7" ht="24.95" customHeight="1">
      <c r="A5" s="4"/>
      <c r="B5" s="4"/>
      <c r="C5" s="4"/>
      <c r="D5" s="4"/>
      <c r="E5" s="4"/>
      <c r="F5" s="4"/>
      <c r="G5" s="4"/>
    </row>
    <row r="6" spans="1:7" ht="24.95" customHeight="1">
      <c r="A6" s="4"/>
      <c r="B6" s="4"/>
      <c r="C6" s="4"/>
      <c r="D6" s="4"/>
      <c r="E6" s="4"/>
      <c r="F6" s="4"/>
      <c r="G6" s="4"/>
    </row>
    <row r="7" spans="1:7" ht="24.95" customHeight="1">
      <c r="A7" s="4"/>
      <c r="B7" s="4"/>
      <c r="C7" s="4"/>
      <c r="D7" s="4"/>
      <c r="E7" s="4"/>
      <c r="F7" s="4"/>
      <c r="G7" s="4"/>
    </row>
    <row r="8" spans="1:7" ht="24.95" customHeight="1">
      <c r="A8" s="4"/>
      <c r="B8" s="4"/>
      <c r="C8" s="4"/>
      <c r="D8" s="4"/>
      <c r="E8" s="4"/>
      <c r="F8" s="4"/>
      <c r="G8" s="4"/>
    </row>
    <row r="9" spans="1:7" ht="24.95" customHeight="1">
      <c r="A9" s="4"/>
      <c r="B9" s="4"/>
      <c r="C9" s="4"/>
      <c r="D9" s="4"/>
      <c r="E9" s="4"/>
      <c r="F9" s="4"/>
      <c r="G9" s="4"/>
    </row>
    <row r="10" spans="1:7" ht="24.95" customHeight="1">
      <c r="A10" s="4"/>
      <c r="B10" s="4"/>
      <c r="C10" s="4"/>
      <c r="D10" s="4"/>
      <c r="E10" s="4"/>
      <c r="F10" s="4"/>
      <c r="G10" s="4"/>
    </row>
    <row r="11" spans="1:7" ht="24.95" customHeight="1">
      <c r="A11" s="4"/>
      <c r="B11" s="4"/>
      <c r="C11" s="4"/>
      <c r="D11" s="4"/>
      <c r="E11" s="4"/>
      <c r="F11" s="4"/>
      <c r="G11" s="4"/>
    </row>
    <row r="12" spans="1:7" ht="24.95" customHeight="1">
      <c r="A12" s="4"/>
      <c r="B12" s="4"/>
      <c r="C12" s="4"/>
      <c r="D12" s="4"/>
      <c r="E12" s="4"/>
      <c r="F12" s="4"/>
      <c r="G12" s="4"/>
    </row>
  </sheetData>
  <mergeCells count="1">
    <mergeCell ref="A2:G2"/>
  </mergeCells>
  <phoneticPr fontId="17" type="noConversion"/>
  <printOptions horizontalCentered="1"/>
  <pageMargins left="0.24" right="0.28999999999999998" top="0.55000000000000004" bottom="0.74803149606299213" header="0.31496062992125984" footer="0.31496062992125984"/>
  <pageSetup scale="59" orientation="landscape" verticalDpi="0" r:id="rId1"/>
  <headerFooter alignWithMargins="0"/>
  <colBreaks count="1" manualBreakCount="1">
    <brk id="7" max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13"/>
  <sheetViews>
    <sheetView view="pageBreakPreview" zoomScale="70" workbookViewId="0">
      <selection activeCell="D8" sqref="D8"/>
    </sheetView>
  </sheetViews>
  <sheetFormatPr defaultRowHeight="15"/>
  <cols>
    <col min="1" max="1" width="21.5703125" customWidth="1"/>
    <col min="2" max="2" width="14.140625" customWidth="1"/>
    <col min="3" max="3" width="18.28515625" customWidth="1"/>
    <col min="4" max="4" width="16.7109375" customWidth="1"/>
    <col min="5" max="5" width="17.28515625" bestFit="1" customWidth="1"/>
    <col min="6" max="6" width="16.28515625" bestFit="1" customWidth="1"/>
    <col min="7" max="7" width="17.28515625" bestFit="1" customWidth="1"/>
    <col min="8" max="8" width="16.28515625" bestFit="1" customWidth="1"/>
    <col min="9" max="9" width="17.28515625" bestFit="1" customWidth="1"/>
    <col min="10" max="10" width="16.28515625" bestFit="1" customWidth="1"/>
    <col min="11" max="11" width="19.7109375" customWidth="1"/>
  </cols>
  <sheetData>
    <row r="1" spans="1:11" ht="45">
      <c r="A1" s="32"/>
      <c r="B1" s="32"/>
      <c r="C1" s="32"/>
      <c r="D1" s="32"/>
      <c r="E1" s="32"/>
      <c r="F1" s="32"/>
      <c r="G1" s="32"/>
      <c r="H1" s="32"/>
      <c r="I1" s="32"/>
      <c r="J1" s="32"/>
      <c r="K1" s="33" t="s">
        <v>142</v>
      </c>
    </row>
    <row r="2" spans="1:11" ht="24.75" customHeight="1">
      <c r="A2" s="49" t="s">
        <v>143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ht="26.25" customHeight="1">
      <c r="A3" s="48" t="s">
        <v>153</v>
      </c>
      <c r="B3" s="48" t="s">
        <v>123</v>
      </c>
      <c r="C3" s="48" t="s">
        <v>144</v>
      </c>
      <c r="D3" s="48" t="s">
        <v>124</v>
      </c>
      <c r="E3" s="49" t="s">
        <v>145</v>
      </c>
      <c r="F3" s="50"/>
      <c r="G3" s="50"/>
      <c r="H3" s="50"/>
      <c r="I3" s="50"/>
      <c r="J3" s="50"/>
      <c r="K3" s="51"/>
    </row>
    <row r="4" spans="1:11" ht="48" customHeight="1">
      <c r="A4" s="48"/>
      <c r="B4" s="48"/>
      <c r="C4" s="48"/>
      <c r="D4" s="48"/>
      <c r="E4" s="34" t="s">
        <v>146</v>
      </c>
      <c r="F4" s="34" t="s">
        <v>147</v>
      </c>
      <c r="G4" s="34" t="s">
        <v>148</v>
      </c>
      <c r="H4" s="34" t="s">
        <v>149</v>
      </c>
      <c r="I4" s="34" t="s">
        <v>150</v>
      </c>
      <c r="J4" s="34" t="s">
        <v>151</v>
      </c>
      <c r="K4" s="34" t="s">
        <v>152</v>
      </c>
    </row>
    <row r="5" spans="1:11" ht="24.95" customHeight="1">
      <c r="A5" s="30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24.95" customHeight="1">
      <c r="A6" s="30">
        <v>2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24.95" customHeight="1">
      <c r="A7" s="30">
        <v>3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24.95" customHeight="1">
      <c r="A8" s="30">
        <v>4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24.95" customHeight="1">
      <c r="A9" s="30">
        <v>5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 ht="24.95" customHeight="1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ht="24.95" customHeight="1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ht="24.95" customHeight="1">
      <c r="A12" s="30" t="s">
        <v>154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ht="24.95" customHeight="1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</row>
  </sheetData>
  <mergeCells count="6">
    <mergeCell ref="A3:A4"/>
    <mergeCell ref="A2:K2"/>
    <mergeCell ref="D3:D4"/>
    <mergeCell ref="C3:C4"/>
    <mergeCell ref="B3:B4"/>
    <mergeCell ref="E3:K3"/>
  </mergeCells>
  <phoneticPr fontId="17" type="noConversion"/>
  <printOptions horizontalCentered="1"/>
  <pageMargins left="0.24" right="0.28999999999999998" top="0.55000000000000004" bottom="0.74803149606299213" header="0.31496062992125984" footer="0.31496062992125984"/>
  <pageSetup scale="59" orientation="landscape" verticalDpi="0" r:id="rId1"/>
  <headerFooter alignWithMargins="0"/>
  <colBreaks count="1" manualBreakCount="1">
    <brk id="1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Monitoring DPRs</vt:lpstr>
      <vt:lpstr>Transact Walk</vt:lpstr>
      <vt:lpstr>Checking of DPRs</vt:lpstr>
      <vt:lpstr>'Checking of DPRs'!Print_Area</vt:lpstr>
      <vt:lpstr>'Monitoring DPRs'!Print_Area</vt:lpstr>
      <vt:lpstr>'Transact Walk'!Print_Area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2016-11-16T12:50:26Z</cp:lastPrinted>
  <dcterms:created xsi:type="dcterms:W3CDTF">2006-09-16T00:00:00Z</dcterms:created>
  <dcterms:modified xsi:type="dcterms:W3CDTF">2016-11-22T05:48:08Z</dcterms:modified>
</cp:coreProperties>
</file>