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firstSheet="2" activeTab="2"/>
  </bookViews>
  <sheets>
    <sheet name="Sheet2 (2)" sheetId="8" state="hidden" r:id="rId1"/>
    <sheet name="Master Sheet" sheetId="9" state="hidden" r:id="rId2"/>
    <sheet name="Environment" sheetId="12" r:id="rId3"/>
    <sheet name="Sheet1" sheetId="10" state="hidden" r:id="rId4"/>
  </sheets>
  <definedNames>
    <definedName name="_xlnm._FilterDatabase" localSheetId="2" hidden="1">Environment!$A$6:$BA$137</definedName>
    <definedName name="_xlnm._FilterDatabase" localSheetId="1" hidden="1">'Master Sheet'!$A$2:$P$128</definedName>
    <definedName name="_xlnm._FilterDatabase" localSheetId="0" hidden="1">'Sheet2 (2)'!$A$1:$F$141</definedName>
    <definedName name="_xlnm.Print_Area" localSheetId="2">Environment!$A$1:$BA$137</definedName>
    <definedName name="_xlnm.Print_Area" localSheetId="1">'Master Sheet'!$A$1:$BB$148</definedName>
    <definedName name="_xlnm.Print_Area" localSheetId="0">'Sheet2 (2)'!$A$1:$G$144</definedName>
    <definedName name="_xlnm.Print_Titles" localSheetId="2">Environment!$2:$3</definedName>
    <definedName name="_xlnm.Print_Titles" localSheetId="1">'Master Sheet'!$2:$2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7"/>
  <c r="F111" i="9" l="1"/>
  <c r="AZ96"/>
  <c r="AY96"/>
  <c r="AX96"/>
  <c r="AK96"/>
  <c r="AF96"/>
  <c r="Y96"/>
  <c r="Z96" s="1"/>
  <c r="R96"/>
  <c r="AZ94"/>
  <c r="AY94"/>
  <c r="AX94"/>
  <c r="AT94"/>
  <c r="AQ94"/>
  <c r="AK94"/>
  <c r="AF94"/>
  <c r="Y94"/>
  <c r="Z94" s="1"/>
  <c r="R94"/>
  <c r="AZ92"/>
  <c r="AY92"/>
  <c r="AX92"/>
  <c r="AT92"/>
  <c r="AQ92"/>
  <c r="AK92"/>
  <c r="AF92"/>
  <c r="Y92"/>
  <c r="Z92" s="1"/>
  <c r="R92"/>
  <c r="AZ91"/>
  <c r="AY91"/>
  <c r="AX91"/>
  <c r="AT91"/>
  <c r="AQ91"/>
  <c r="AK91"/>
  <c r="AF91"/>
  <c r="Y91"/>
  <c r="Z91" s="1"/>
  <c r="R91"/>
  <c r="AZ90"/>
  <c r="AY90"/>
  <c r="AX90"/>
  <c r="AT90"/>
  <c r="AQ90"/>
  <c r="AK90"/>
  <c r="AF90"/>
  <c r="Y90"/>
  <c r="Z90" s="1"/>
  <c r="R90"/>
  <c r="AZ89"/>
  <c r="AY89"/>
  <c r="AX89"/>
  <c r="AT89"/>
  <c r="AQ89"/>
  <c r="AK89"/>
  <c r="AF89"/>
  <c r="Z89"/>
  <c r="R89"/>
  <c r="AZ85"/>
  <c r="AY85"/>
  <c r="AX85"/>
  <c r="AT85"/>
  <c r="AQ85"/>
  <c r="AK85"/>
  <c r="AF85"/>
  <c r="Y85"/>
  <c r="Z85" s="1"/>
  <c r="R85"/>
  <c r="AZ75"/>
  <c r="AY75"/>
  <c r="AX75"/>
  <c r="AT75"/>
  <c r="AQ75"/>
  <c r="AK75"/>
  <c r="AF75"/>
  <c r="Y75"/>
  <c r="Z75" s="1"/>
  <c r="R75"/>
  <c r="AZ73"/>
  <c r="AY73"/>
  <c r="AX73"/>
  <c r="AT73"/>
  <c r="AQ73"/>
  <c r="AK73"/>
  <c r="AF73"/>
  <c r="Y73"/>
  <c r="Z73" s="1"/>
  <c r="R73"/>
  <c r="AZ72"/>
  <c r="AY72"/>
  <c r="AX72"/>
  <c r="AT72"/>
  <c r="AQ72"/>
  <c r="AK72"/>
  <c r="AF72"/>
  <c r="Y72"/>
  <c r="Z72" s="1"/>
  <c r="R72"/>
  <c r="AZ70"/>
  <c r="AY70"/>
  <c r="AX70"/>
  <c r="AT70"/>
  <c r="AQ70"/>
  <c r="AK70"/>
  <c r="AF70"/>
  <c r="AL70" s="1"/>
  <c r="Y70"/>
  <c r="Z70" s="1"/>
  <c r="R70"/>
  <c r="AZ35"/>
  <c r="AY35"/>
  <c r="BA35" s="1"/>
  <c r="AX35"/>
  <c r="AT35"/>
  <c r="AQ35"/>
  <c r="AK35"/>
  <c r="AF35"/>
  <c r="Y35"/>
  <c r="Z35" s="1"/>
  <c r="R35"/>
  <c r="AZ34"/>
  <c r="AY34"/>
  <c r="AX34"/>
  <c r="AT34"/>
  <c r="AQ34"/>
  <c r="AK34"/>
  <c r="AF34"/>
  <c r="Y34"/>
  <c r="Z34" s="1"/>
  <c r="R34"/>
  <c r="J120"/>
  <c r="F120"/>
  <c r="F147"/>
  <c r="AL73" l="1"/>
  <c r="BA89"/>
  <c r="AL90"/>
  <c r="BA94"/>
  <c r="AL96"/>
  <c r="AL35"/>
  <c r="BA72"/>
  <c r="AL89"/>
  <c r="AL94"/>
  <c r="BA96"/>
  <c r="BA75"/>
  <c r="BA91"/>
  <c r="AL92"/>
  <c r="BA34"/>
  <c r="BA85"/>
  <c r="BA92"/>
  <c r="AL34"/>
  <c r="AL72"/>
  <c r="AL85"/>
  <c r="BA70"/>
  <c r="BA73"/>
  <c r="AL75"/>
  <c r="BA90"/>
  <c r="AL91"/>
  <c r="K111"/>
  <c r="P111"/>
  <c r="Q111"/>
  <c r="S111"/>
  <c r="T111"/>
  <c r="U111"/>
  <c r="V111"/>
  <c r="W111"/>
  <c r="X111"/>
  <c r="AA111"/>
  <c r="AB111"/>
  <c r="AC111"/>
  <c r="AD111"/>
  <c r="AE111"/>
  <c r="AG111"/>
  <c r="AH111"/>
  <c r="AI111"/>
  <c r="AJ111"/>
  <c r="AM111"/>
  <c r="AN111"/>
  <c r="AO111"/>
  <c r="AP111"/>
  <c r="AR111"/>
  <c r="AS111"/>
  <c r="AU111"/>
  <c r="AV111"/>
  <c r="AW111"/>
  <c r="BB111"/>
  <c r="J111"/>
  <c r="AZ111" l="1"/>
  <c r="AY111"/>
  <c r="AX111"/>
  <c r="AT111"/>
  <c r="AQ111"/>
  <c r="AK111"/>
  <c r="R111"/>
  <c r="AF111" l="1"/>
  <c r="Y111"/>
  <c r="BA111"/>
  <c r="AL111"/>
  <c r="Z111"/>
  <c r="I147"/>
  <c r="A148" l="1"/>
  <c r="K120" l="1"/>
  <c r="H120" l="1"/>
  <c r="H128" l="1"/>
  <c r="H111"/>
  <c r="H121" l="1"/>
  <c r="J121" l="1"/>
  <c r="J148"/>
  <c r="F121"/>
  <c r="H147"/>
  <c r="H148" s="1"/>
  <c r="G147"/>
  <c r="I128"/>
  <c r="G128"/>
  <c r="F128"/>
  <c r="F148" s="1"/>
  <c r="I120"/>
  <c r="G120"/>
  <c r="K148"/>
  <c r="I111"/>
  <c r="G111"/>
  <c r="G121" l="1"/>
  <c r="G148"/>
  <c r="I121"/>
  <c r="I148"/>
  <c r="F145" i="8"/>
</calcChain>
</file>

<file path=xl/sharedStrings.xml><?xml version="1.0" encoding="utf-8"?>
<sst xmlns="http://schemas.openxmlformats.org/spreadsheetml/2006/main" count="5900" uniqueCount="930">
  <si>
    <t xml:space="preserve">S.No. </t>
  </si>
  <si>
    <t>Dist_Name</t>
  </si>
  <si>
    <t>PIU_Name</t>
  </si>
  <si>
    <t>Pack_Number</t>
  </si>
  <si>
    <t>Road_Name</t>
  </si>
  <si>
    <t>Total_Length</t>
  </si>
  <si>
    <t xml:space="preserve">Balaghat </t>
  </si>
  <si>
    <t>Balaghat - 2</t>
  </si>
  <si>
    <t>MP01WBN01</t>
  </si>
  <si>
    <t>Bhind-1</t>
  </si>
  <si>
    <t>MP04WBN01</t>
  </si>
  <si>
    <t>MP04WBN02</t>
  </si>
  <si>
    <t>Machhand road to Bahori pura (Gandh)</t>
  </si>
  <si>
    <t>MP05WBN01</t>
  </si>
  <si>
    <t>MP06WBN01</t>
  </si>
  <si>
    <t xml:space="preserve">Chhindwara </t>
  </si>
  <si>
    <t>Chhindwara - 1</t>
  </si>
  <si>
    <t>MP07WBN05</t>
  </si>
  <si>
    <t xml:space="preserve">Chargaon (Silotakala) To Mohgaonkala Moya </t>
  </si>
  <si>
    <t>Harnbhata to Bichhawada</t>
  </si>
  <si>
    <t xml:space="preserve">Khapabihari To Batri </t>
  </si>
  <si>
    <t>MP07WBN06</t>
  </si>
  <si>
    <t xml:space="preserve">CHINDEWANI TO JAMLAPANI </t>
  </si>
  <si>
    <t xml:space="preserve"> AMBADI TO PARTAPUR</t>
  </si>
  <si>
    <t>Chhindwara - 2</t>
  </si>
  <si>
    <t>MP07WBN01</t>
  </si>
  <si>
    <t>Rahiwada to Singodi Kolhiya</t>
  </si>
  <si>
    <t>Borimal Ryatwari To Dulara</t>
  </si>
  <si>
    <t>MP07WBN02</t>
  </si>
  <si>
    <t>Dob To Hirri</t>
  </si>
  <si>
    <t>Sahwan To Mahuljhir</t>
  </si>
  <si>
    <t>MP07WBN03</t>
  </si>
  <si>
    <t xml:space="preserve"> KUDALIKHURD TO KHASWADA</t>
  </si>
  <si>
    <t>MOTHAR TO MANEGAON</t>
  </si>
  <si>
    <t>TALPIPARIYA TO GHAGHAR TALAI</t>
  </si>
  <si>
    <t>MP07WBN04</t>
  </si>
  <si>
    <t>Malini Surnadehi (Seltiya)  To Bordehi Road</t>
  </si>
  <si>
    <t>Damoh</t>
  </si>
  <si>
    <t>MP08WBN01</t>
  </si>
  <si>
    <t>MP08WBN02</t>
  </si>
  <si>
    <t>Guna</t>
  </si>
  <si>
    <t>Guna-1</t>
  </si>
  <si>
    <t>Guna-2</t>
  </si>
  <si>
    <t>MP13WBN03</t>
  </si>
  <si>
    <t>Brisingpura to balabhaint Via Dawatpura</t>
  </si>
  <si>
    <t>Bhadodi to Barodiya Kalan</t>
  </si>
  <si>
    <t>Kadaiya To Achkalpur</t>
  </si>
  <si>
    <t>Indore</t>
  </si>
  <si>
    <t>Katni</t>
  </si>
  <si>
    <t>Khargone</t>
  </si>
  <si>
    <t>Khargone-1</t>
  </si>
  <si>
    <t>MP22WBN01</t>
  </si>
  <si>
    <t>Machhalgaon to Rehgaon</t>
  </si>
  <si>
    <t xml:space="preserve">Baday to Machalpur </t>
  </si>
  <si>
    <t>Arinya To Mukundpura via Bhadka</t>
  </si>
  <si>
    <t xml:space="preserve">Pipladi To Bhojpur NH-12 Khichipur Machalpur to khokriya </t>
  </si>
  <si>
    <t>Barsi to Mandawal</t>
  </si>
  <si>
    <t>Luni to Kammakhedi</t>
  </si>
  <si>
    <t>Rewa-1</t>
  </si>
  <si>
    <t>MP32WBN07</t>
  </si>
  <si>
    <t>DUARI TO DHAUCHAT</t>
  </si>
  <si>
    <t>Rewa-2</t>
  </si>
  <si>
    <t>MP32WBN06</t>
  </si>
  <si>
    <t>NH-135 Madha To Gurma</t>
  </si>
  <si>
    <t>Sagar</t>
  </si>
  <si>
    <t>Sagar-2</t>
  </si>
  <si>
    <t>MP33WBN06</t>
  </si>
  <si>
    <t>Patna Buzurg to Sawalkhiriya Road</t>
  </si>
  <si>
    <t>Satna</t>
  </si>
  <si>
    <t>Satna - 2</t>
  </si>
  <si>
    <t>MP34WBN01</t>
  </si>
  <si>
    <t>Sonorasha to Salora via Karigohi</t>
  </si>
  <si>
    <t xml:space="preserve">Sehore </t>
  </si>
  <si>
    <t>Shajapur</t>
  </si>
  <si>
    <t>MP39WBN01</t>
  </si>
  <si>
    <t xml:space="preserve">Anandikhedi To Kharharkhedi Road </t>
  </si>
  <si>
    <t>Sidhi</t>
  </si>
  <si>
    <t>MP41WBN01</t>
  </si>
  <si>
    <t>Kymore Main Road To Chitang Approach Road</t>
  </si>
  <si>
    <t>Badagoan-Hanuman mandir To Dihuli Khas (Main Road)</t>
  </si>
  <si>
    <t>Main Road (Pahad) To Khorba Approach Road</t>
  </si>
  <si>
    <t>MP41WBN02</t>
  </si>
  <si>
    <t>Amdiha PMGSY Road To Godahi PMGSY Road</t>
  </si>
  <si>
    <t>Khuteli To Lauar Via Gadai</t>
  </si>
  <si>
    <t>MP41WBN03</t>
  </si>
  <si>
    <t>Main Road Medhauli To Muslim Basti Approach Road upto Pahad</t>
  </si>
  <si>
    <t>Main Road To Sajwani Approach Road</t>
  </si>
  <si>
    <t>MP41WBN04</t>
  </si>
  <si>
    <t>Suryadeen Saket gram Tarka To Dol Via Satpahara</t>
  </si>
  <si>
    <t>Son River To Gudhuli (Tilai) Approach Road</t>
  </si>
  <si>
    <t>Palera Khargapur Road to Lidhora</t>
  </si>
  <si>
    <t>Sonversa to Silaura via Karigohi</t>
  </si>
  <si>
    <t xml:space="preserve">Satna </t>
  </si>
  <si>
    <t>Gaheli to Sayna</t>
  </si>
  <si>
    <t>Amayan to Tulsipura</t>
  </si>
  <si>
    <t>Bhind lahar rohini jagir Road to Chhidi</t>
  </si>
  <si>
    <t>Ghughar to Baroda</t>
  </si>
  <si>
    <t>Patna to Dharanwara</t>
  </si>
  <si>
    <t>Aklon to Majhola</t>
  </si>
  <si>
    <t>Muradpur to Golakhedi</t>
  </si>
  <si>
    <t>Panethi to Kalora</t>
  </si>
  <si>
    <t>Simrod to Bhurakhedi</t>
  </si>
  <si>
    <t>Nonpura to Khedela</t>
  </si>
  <si>
    <t>Ruthiyai-Dharnawada Road to Chakmeena</t>
  </si>
  <si>
    <t>Muradpur road to Chakmeena</t>
  </si>
  <si>
    <t>A.B. Road to Laharkota</t>
  </si>
  <si>
    <t>Poonakhedi to Myana Via Jamra</t>
  </si>
  <si>
    <t>Sagoriya Jamra PMGSY Road</t>
  </si>
  <si>
    <t>Jamra to Gajipur</t>
  </si>
  <si>
    <t>Imjhara to Piproda Keshraj</t>
  </si>
  <si>
    <t>Bhind-2</t>
  </si>
  <si>
    <t>Balaghat</t>
  </si>
  <si>
    <t>Balaghat 2</t>
  </si>
  <si>
    <t xml:space="preserve">bithali to mohgaon </t>
  </si>
  <si>
    <t>Bhind</t>
  </si>
  <si>
    <t>Bhind 1</t>
  </si>
  <si>
    <t xml:space="preserve">Mahua road to barai via devara </t>
  </si>
  <si>
    <t xml:space="preserve">Barthara road to gethari </t>
  </si>
  <si>
    <t xml:space="preserve">Machand itai road to mahaveer gang via rajpura </t>
  </si>
  <si>
    <t xml:space="preserve">Jaitpur Mathi to Tekri bia khurtala chachai Road </t>
  </si>
  <si>
    <t xml:space="preserve">Bhopal </t>
  </si>
  <si>
    <t>NH12 to morga tarasevaniya</t>
  </si>
  <si>
    <t xml:space="preserve">Chhatarpur </t>
  </si>
  <si>
    <t xml:space="preserve">Sahasnagar to hatnai vai gaharwar </t>
  </si>
  <si>
    <t>Damoh 1</t>
  </si>
  <si>
    <t xml:space="preserve">Mohanpur to khiriya chhakka </t>
  </si>
  <si>
    <t xml:space="preserve">Damoh </t>
  </si>
  <si>
    <t>Damoh 2</t>
  </si>
  <si>
    <t xml:space="preserve">Lidhora to imlatiraha </t>
  </si>
  <si>
    <t>Dhar</t>
  </si>
  <si>
    <t xml:space="preserve">Dhar-3 </t>
  </si>
  <si>
    <t>MP11WBN01</t>
  </si>
  <si>
    <t xml:space="preserve">Multhan to kherwas </t>
  </si>
  <si>
    <t xml:space="preserve">Guna </t>
  </si>
  <si>
    <t>Guna 1</t>
  </si>
  <si>
    <t>MP13WBN 01</t>
  </si>
  <si>
    <t xml:space="preserve">Aron radhougarh road to kakrua </t>
  </si>
  <si>
    <t>Guna 2</t>
  </si>
  <si>
    <t>MP13WBN 02</t>
  </si>
  <si>
    <t>Barsat to Ditalwada via doba</t>
  </si>
  <si>
    <t>MP 17 WBN 01</t>
  </si>
  <si>
    <t xml:space="preserve">Khati pipliya to vyaskhedi via haran khedi </t>
  </si>
  <si>
    <t xml:space="preserve">Kampel mochi mohalla to undhel marg </t>
  </si>
  <si>
    <t xml:space="preserve">A.B. Road Dakachya to barhmanpipliya </t>
  </si>
  <si>
    <t>MP 17 WBN 02</t>
  </si>
  <si>
    <t xml:space="preserve">Mhow mndleshwar marg to basipipri choral dame </t>
  </si>
  <si>
    <t xml:space="preserve">Dongra Gaon to naya mhow </t>
  </si>
  <si>
    <t>MP 17 WBN 03</t>
  </si>
  <si>
    <t xml:space="preserve">Jasakakaradiya to garipipliya </t>
  </si>
  <si>
    <t xml:space="preserve">Katni </t>
  </si>
  <si>
    <t>MP 20 WBN 01</t>
  </si>
  <si>
    <t xml:space="preserve">Mahadev to barheta </t>
  </si>
  <si>
    <t xml:space="preserve">Mandsaur </t>
  </si>
  <si>
    <t>MP 24 WBN 02</t>
  </si>
  <si>
    <t xml:space="preserve">Ananddham to gelana </t>
  </si>
  <si>
    <t>MP 24 WBN 01</t>
  </si>
  <si>
    <t xml:space="preserve">Haripura to saba kheda </t>
  </si>
  <si>
    <t xml:space="preserve">Ladusa to Bagya </t>
  </si>
  <si>
    <t xml:space="preserve">Narsinghpur </t>
  </si>
  <si>
    <t>Narsinghpur 1</t>
  </si>
  <si>
    <t>MP 26 WBN 01</t>
  </si>
  <si>
    <t>Rewa nagar pouchmarg</t>
  </si>
  <si>
    <t>Narsinghpur 2</t>
  </si>
  <si>
    <t>MP 26 WBN 02</t>
  </si>
  <si>
    <t>Bilhari to gundhari (Chargawa)</t>
  </si>
  <si>
    <t>Dmohiya to Chilka</t>
  </si>
  <si>
    <t xml:space="preserve">Bilthari to gangai road </t>
  </si>
  <si>
    <t>MP 26 WBN 03</t>
  </si>
  <si>
    <t xml:space="preserve">Dhana pithera to kothiya </t>
  </si>
  <si>
    <t xml:space="preserve">Bhudwara chirchira road to merka </t>
  </si>
  <si>
    <t>Panna</t>
  </si>
  <si>
    <t xml:space="preserve">Panna-1 </t>
  </si>
  <si>
    <t>MP 28 WBN 01</t>
  </si>
  <si>
    <t xml:space="preserve">Birwahi to Ranipura </t>
  </si>
  <si>
    <t xml:space="preserve">Rajgarh </t>
  </si>
  <si>
    <t>Rajgarh -1</t>
  </si>
  <si>
    <t>MP 30 WBN 01</t>
  </si>
  <si>
    <t>MP 30 WBN 02</t>
  </si>
  <si>
    <t>MP 30 WBN 03</t>
  </si>
  <si>
    <t>Bakhed To Sonakheda</t>
  </si>
  <si>
    <t xml:space="preserve">Lalpura - Dhaturi to Lakhya </t>
  </si>
  <si>
    <t>Rajgarh 2</t>
  </si>
  <si>
    <t>MP 30 WBN 04</t>
  </si>
  <si>
    <t xml:space="preserve">Aklehra to bisakhedi </t>
  </si>
  <si>
    <t>MP 30 WBN 05</t>
  </si>
  <si>
    <t xml:space="preserve">Iklehra Kurawar road gram seka to khagaon khurd </t>
  </si>
  <si>
    <t>MP 30 WBN 06</t>
  </si>
  <si>
    <t xml:space="preserve">Kurawar to talen PMGSY road </t>
  </si>
  <si>
    <t>MP 30 WBN 07</t>
  </si>
  <si>
    <t>Magrana to khedawat</t>
  </si>
  <si>
    <t>Sadankhedi to piplod</t>
  </si>
  <si>
    <t xml:space="preserve">Ratlam </t>
  </si>
  <si>
    <t>MP 31 WBN 01</t>
  </si>
  <si>
    <t>Kelukhedi to Lakhneti</t>
  </si>
  <si>
    <t>Dabaria to  Gram jhotawad</t>
  </si>
  <si>
    <t xml:space="preserve"> Jamuniya to Ranayara </t>
  </si>
  <si>
    <t>MP 31 WBN 02</t>
  </si>
  <si>
    <t>Sukheda to Piplauda via  Bhimkuon</t>
  </si>
  <si>
    <t xml:space="preserve">Rewa </t>
  </si>
  <si>
    <t>Rewa 1</t>
  </si>
  <si>
    <t>MP 32 WBN 03</t>
  </si>
  <si>
    <t xml:space="preserve">Nadha pradanmantri Road to Delhi </t>
  </si>
  <si>
    <t xml:space="preserve">Mankiwar ragherajgarh road to ulhi khsls </t>
  </si>
  <si>
    <t>MP 32 WBN 04</t>
  </si>
  <si>
    <t xml:space="preserve">Augdhai Amiliya to Jamui Khurd </t>
  </si>
  <si>
    <t>MP 32 WBN 05</t>
  </si>
  <si>
    <t>NH7 Kosta to Belha</t>
  </si>
  <si>
    <t>Dadar to Pathargadi Bamhouri</t>
  </si>
  <si>
    <t xml:space="preserve">Sagar </t>
  </si>
  <si>
    <t>Sagar 1</t>
  </si>
  <si>
    <t>MP 33 WBN 01</t>
  </si>
  <si>
    <t xml:space="preserve">Pyasi to beri road </t>
  </si>
  <si>
    <t>Sagar 2</t>
  </si>
  <si>
    <t>MP 33 WBN 04</t>
  </si>
  <si>
    <t xml:space="preserve">Bersalla to kheruya </t>
  </si>
  <si>
    <t>Bichhua bhavtava to manegaov</t>
  </si>
  <si>
    <t>MP 33 WBN 05</t>
  </si>
  <si>
    <t xml:space="preserve">Vijaypura to Bansa kalan road </t>
  </si>
  <si>
    <t>MP 35 WBN 01</t>
  </si>
  <si>
    <t xml:space="preserve">Pagariya hat to neelbad </t>
  </si>
  <si>
    <t>Mugli to rasulpura jod</t>
  </si>
  <si>
    <t xml:space="preserve">Karmankhedi to mundlamahoba </t>
  </si>
  <si>
    <t>MP 35 WBN 02</t>
  </si>
  <si>
    <t xml:space="preserve">Panvihar to ghatpalasi </t>
  </si>
  <si>
    <t xml:space="preserve">Khari to badjhiri </t>
  </si>
  <si>
    <t>MP 35 WBN 03</t>
  </si>
  <si>
    <t xml:space="preserve">Baisad to bhadakui tappar </t>
  </si>
  <si>
    <t xml:space="preserve">Sheopur </t>
  </si>
  <si>
    <t>MP 37 WBN 01</t>
  </si>
  <si>
    <t xml:space="preserve">Agra Piparwas Road To Buddhu k apura </t>
  </si>
  <si>
    <t xml:space="preserve">shivpuri </t>
  </si>
  <si>
    <t>shivpuri 1</t>
  </si>
  <si>
    <t>MP 40 WBN 01</t>
  </si>
  <si>
    <t xml:space="preserve">Behgavan to indar </t>
  </si>
  <si>
    <t xml:space="preserve">Lalpur to Mubarakpur </t>
  </si>
  <si>
    <t>MP 40 WBN 02</t>
  </si>
  <si>
    <t xml:space="preserve">Amuhay to Patichak Road </t>
  </si>
  <si>
    <t>MP 40 WBN 03</t>
  </si>
  <si>
    <t xml:space="preserve">Chakra to sakhnour via kheria </t>
  </si>
  <si>
    <t>MP 40 WBN 05</t>
  </si>
  <si>
    <t>Gram mayapur to ram khadoy pipro</t>
  </si>
  <si>
    <t>shivpuri 2</t>
  </si>
  <si>
    <t>MP 40 WBN 04</t>
  </si>
  <si>
    <t xml:space="preserve">simariya to kudpar </t>
  </si>
  <si>
    <t xml:space="preserve">Tikamgarh </t>
  </si>
  <si>
    <t>MP 42 WBN 01</t>
  </si>
  <si>
    <t xml:space="preserve">Birwar to Rest House Jatara </t>
  </si>
  <si>
    <t>Toriyo to Amyo Para</t>
  </si>
  <si>
    <t xml:space="preserve">Jawaherpura to UP Border </t>
  </si>
  <si>
    <t xml:space="preserve">Bar to puraniya hirapur </t>
  </si>
  <si>
    <t>MP 42 WBN 02</t>
  </si>
  <si>
    <t>Dhamna to Patharam Rode</t>
  </si>
  <si>
    <t xml:space="preserve">Gram poha to Ramnagar </t>
  </si>
  <si>
    <t>MP 42 WBN 03</t>
  </si>
  <si>
    <t xml:space="preserve">Laxmanpur to Narguda </t>
  </si>
  <si>
    <t>Raipur to souni Road</t>
  </si>
  <si>
    <t>MP 42 WBN 04</t>
  </si>
  <si>
    <t xml:space="preserve">Majhna palera to kishanpura </t>
  </si>
  <si>
    <t xml:space="preserve">Khargapura to prempura </t>
  </si>
  <si>
    <t xml:space="preserve">Jaitkora to Pahadia Buzurg </t>
  </si>
  <si>
    <t xml:space="preserve">Ujjain </t>
  </si>
  <si>
    <t>Ujjain 1</t>
  </si>
  <si>
    <t>MP 43 WBN 04</t>
  </si>
  <si>
    <t xml:space="preserve">Bedavan To Dallaheda </t>
  </si>
  <si>
    <t>Rohalkhurd to Rohalkala</t>
  </si>
  <si>
    <t xml:space="preserve">Borkheda Pitramal To Akyakoli </t>
  </si>
  <si>
    <t>MP 43 WBN 05</t>
  </si>
  <si>
    <t>Bhidavasd Pahuch Marg To no 3</t>
  </si>
  <si>
    <t xml:space="preserve">Dunalja To Malpura Marg </t>
  </si>
  <si>
    <t xml:space="preserve">Ajdavda to Bherupachlana Marg </t>
  </si>
  <si>
    <t>Ujjain 2</t>
  </si>
  <si>
    <t>MP 43 WBN 01</t>
  </si>
  <si>
    <t xml:space="preserve">Khajuriya sadar to tarana kanipura road </t>
  </si>
  <si>
    <t>Najarpura bichod road to gadroli</t>
  </si>
  <si>
    <t>MP 43 WBN 02</t>
  </si>
  <si>
    <t xml:space="preserve">Bhadva to ghatia saidas </t>
  </si>
  <si>
    <t xml:space="preserve">Kachhakiya sayed to bakhedanau </t>
  </si>
  <si>
    <t>Gailakhedi to chingari</t>
  </si>
  <si>
    <t>MP 43 WBN 03</t>
  </si>
  <si>
    <t>Badoda to karanj</t>
  </si>
  <si>
    <t xml:space="preserve">Vidisha </t>
  </si>
  <si>
    <t>Vidisha 2</t>
  </si>
  <si>
    <t>MP 45 WBN 01</t>
  </si>
  <si>
    <t xml:space="preserve">Sirabda to kulhan via padariya </t>
  </si>
  <si>
    <t>MP 45 WBN 02</t>
  </si>
  <si>
    <t xml:space="preserve">Serwasa to kakal khedi </t>
  </si>
  <si>
    <t>fNanokMk</t>
  </si>
  <si>
    <t>eksBkj ls ekusxkao</t>
  </si>
  <si>
    <t>dqaMkyh[kqnZ ls [kalokMk</t>
  </si>
  <si>
    <t>Rkyfiifj;k ls ?kk?kjkrykbZ</t>
  </si>
  <si>
    <t>gjuHkVk ls cha&gt;kokMk</t>
  </si>
  <si>
    <t>[kkikfcgkjh ls crjh</t>
  </si>
  <si>
    <t>Pkjxkao ¼flyksVkdyka ½ ls eksgxkaodyk eks;k</t>
  </si>
  <si>
    <t>fNansokuh ls tkeykikuh</t>
  </si>
  <si>
    <t>vackMh ls ijrkiqj</t>
  </si>
  <si>
    <t>jkghokMk ls flaxksMh dksfYg;k</t>
  </si>
  <si>
    <t>cksjheky jS;rokMh ls nqykjk</t>
  </si>
  <si>
    <t>Mksc ls fgjhZ</t>
  </si>
  <si>
    <t>lgkou ls ekgqyf&gt;j</t>
  </si>
  <si>
    <t>lqjuknsgh ls cksjnsgh</t>
  </si>
  <si>
    <t>jhok &amp;2</t>
  </si>
  <si>
    <t>,u-,p-&amp;135 e&lt;+k ls xksjek jksM</t>
  </si>
  <si>
    <t>jhok &amp;1</t>
  </si>
  <si>
    <t>Nqvkjh ls ?kkSa?kV</t>
  </si>
  <si>
    <t>lh/kh</t>
  </si>
  <si>
    <t>MP 41WBN01</t>
  </si>
  <si>
    <t>dsseksj esu jksM ls fprax ,çksp jksM</t>
  </si>
  <si>
    <t>cM+xkvksa guqeku eafnj ls fngqyh [kkl ¼esu jksM½</t>
  </si>
  <si>
    <t>esu jksM ¼igkM½ ls [kksjck ,çksp jksM</t>
  </si>
  <si>
    <t>MP 41WBN02</t>
  </si>
  <si>
    <t>venhgk ih,eth,lok; jksM ls  xksnfg ih,eth,lok;  jksM</t>
  </si>
  <si>
    <t>[kqVsyh lss ykSj ok;k xMbZ</t>
  </si>
  <si>
    <t>MP 41WBN03</t>
  </si>
  <si>
    <t>eq[; ekxZ es/kkSyh ls eqfLye cLrh igqp ekxZ igkM rd</t>
  </si>
  <si>
    <t>eq[; ekxZ ls ltokuh igqp ekxZ</t>
  </si>
  <si>
    <t>MP 41WBN04</t>
  </si>
  <si>
    <t>lw;Znhu lkdsr xzke rM+dk ls  Mksy ok;k lrisgjk</t>
  </si>
  <si>
    <t>lksu unh ls xq/kyh ¼frykbZ½ igqp ekxZ</t>
  </si>
  <si>
    <t>xquk</t>
  </si>
  <si>
    <t>MP 13WBN03</t>
  </si>
  <si>
    <t>chjflagiqjk  ls ckykHksV ok;k nkoriqjk</t>
  </si>
  <si>
    <t>HknkSgh ls cjksfn;kdyka</t>
  </si>
  <si>
    <t>dMSbZ;k ls vpdyiqj</t>
  </si>
  <si>
    <t>[kjxksu</t>
  </si>
  <si>
    <t>MP 22WBN01</t>
  </si>
  <si>
    <t>fliVku ls  fcy[ksM+</t>
  </si>
  <si>
    <t>eNy xkao ls jsgxkao</t>
  </si>
  <si>
    <t>fHk.M&amp;1</t>
  </si>
  <si>
    <t>MP 04WBN02</t>
  </si>
  <si>
    <t>eN.M jksM ls cgksjhiqjk xka/k</t>
  </si>
  <si>
    <t>'kktkiqj</t>
  </si>
  <si>
    <t>MP39  WBN01</t>
  </si>
  <si>
    <t>vkuanh[ksM+h ls [kjgj[ksM+h</t>
  </si>
  <si>
    <t>lkxj&amp;2</t>
  </si>
  <si>
    <t>MP 33WBN 06</t>
  </si>
  <si>
    <t>iVuk cqtqxZ ls lkoy f[kfj;k ekxZ</t>
  </si>
  <si>
    <t>delete</t>
  </si>
  <si>
    <t>Sipatan to Barkhed</t>
  </si>
  <si>
    <t>Cost</t>
  </si>
  <si>
    <t>Bhind - 1</t>
  </si>
  <si>
    <t>Chhatarpur - 1</t>
  </si>
  <si>
    <t>Damoh - 1</t>
  </si>
  <si>
    <t>Damoh - 2</t>
  </si>
  <si>
    <t>Guna - 1</t>
  </si>
  <si>
    <t>Guna - 2</t>
  </si>
  <si>
    <t>Narsinghpur - 1</t>
  </si>
  <si>
    <t>Narsinghpur - 2</t>
  </si>
  <si>
    <t xml:space="preserve">Bhind </t>
  </si>
  <si>
    <t>Rajgarh -2</t>
  </si>
  <si>
    <t>Rewa - 1</t>
  </si>
  <si>
    <t>Sagar - 1</t>
  </si>
  <si>
    <t>Sagar - 2</t>
  </si>
  <si>
    <t>shivpuri - 1</t>
  </si>
  <si>
    <t>shivpuri  - 2</t>
  </si>
  <si>
    <t>Ujjain - 1</t>
  </si>
  <si>
    <t>Ujjain - 2</t>
  </si>
  <si>
    <t>Vidisha - 2</t>
  </si>
  <si>
    <t>rewa</t>
  </si>
  <si>
    <t>Construction Cost Excluding GST</t>
  </si>
  <si>
    <t>Construction Cost as per NIT excluding GST</t>
  </si>
  <si>
    <t>Cost of work awarded Including GST</t>
  </si>
  <si>
    <t>Cost of work Being awarded included GST</t>
  </si>
  <si>
    <t>MP13WBN01</t>
  </si>
  <si>
    <t>MP13WBN02</t>
  </si>
  <si>
    <t>MP17WBN01</t>
  </si>
  <si>
    <t>MP17WBN02</t>
  </si>
  <si>
    <t>MP17WBN03</t>
  </si>
  <si>
    <t>MP20WBN01</t>
  </si>
  <si>
    <t>MP24WBN02</t>
  </si>
  <si>
    <t>MP24WBN01</t>
  </si>
  <si>
    <t>MP26WBN01</t>
  </si>
  <si>
    <t>MP26WBN02</t>
  </si>
  <si>
    <t>MP26WBN03</t>
  </si>
  <si>
    <t>MP28WBN01</t>
  </si>
  <si>
    <t>MP30WBN01</t>
  </si>
  <si>
    <t>MP30WBN02</t>
  </si>
  <si>
    <t>MP30WBN03</t>
  </si>
  <si>
    <t>MP30WBN04</t>
  </si>
  <si>
    <t>MP30WBN05</t>
  </si>
  <si>
    <t>MP30WBN06</t>
  </si>
  <si>
    <t>MP30WBN07</t>
  </si>
  <si>
    <t>MP31WBN01</t>
  </si>
  <si>
    <t>MP31WBN02</t>
  </si>
  <si>
    <t>MP32WBN03</t>
  </si>
  <si>
    <t>MP32WBN04</t>
  </si>
  <si>
    <t>MP32WBN05</t>
  </si>
  <si>
    <t>MP33WBN01</t>
  </si>
  <si>
    <t>MP33WBN04</t>
  </si>
  <si>
    <t>MP33WBN05</t>
  </si>
  <si>
    <t>MP35WBN01</t>
  </si>
  <si>
    <t>MP35WBN02</t>
  </si>
  <si>
    <t>MP37WBN01</t>
  </si>
  <si>
    <t>MP40WBN01</t>
  </si>
  <si>
    <t>MP40WBN02</t>
  </si>
  <si>
    <t>MP40WBN03</t>
  </si>
  <si>
    <t>MP40WBN05</t>
  </si>
  <si>
    <t>MP40WBN04</t>
  </si>
  <si>
    <t>MP42WBN01</t>
  </si>
  <si>
    <t>MP42WBN02</t>
  </si>
  <si>
    <t>MP42WBN03</t>
  </si>
  <si>
    <t>MP42WBN04</t>
  </si>
  <si>
    <t>MP43WBN04</t>
  </si>
  <si>
    <t>MP43WBN05</t>
  </si>
  <si>
    <t>MP43WBN01</t>
  </si>
  <si>
    <t>MP43WBN02</t>
  </si>
  <si>
    <t>MP43WBN03</t>
  </si>
  <si>
    <t>MP45WBN01</t>
  </si>
  <si>
    <t>MP45WBN02</t>
  </si>
  <si>
    <t>Construction Cost as per NIT Excluding GST</t>
  </si>
  <si>
    <t>Cost of work Awarded Including GST</t>
  </si>
  <si>
    <t>Cost of work Being Awarded Including GST</t>
  </si>
  <si>
    <t>Remark</t>
  </si>
  <si>
    <t>Re-Tender</t>
  </si>
  <si>
    <t>No Bid</t>
  </si>
  <si>
    <t xml:space="preserve"> @46.78 bellow</t>
  </si>
  <si>
    <t xml:space="preserve">DPR's Under Finalization </t>
  </si>
  <si>
    <t>Tender to be recall</t>
  </si>
  <si>
    <t>Sub Total</t>
  </si>
  <si>
    <t>Grand Total</t>
  </si>
  <si>
    <t>Bids yet to be invited</t>
  </si>
  <si>
    <r>
      <rPr>
        <b/>
        <sz val="25"/>
        <color theme="1"/>
        <rFont val="Times New Roman"/>
        <family val="1"/>
      </rPr>
      <t>Madhya Pradesh Rural Road Development Authority</t>
    </r>
    <r>
      <rPr>
        <b/>
        <sz val="20"/>
        <color theme="1"/>
        <rFont val="Times New Roman"/>
        <family val="1"/>
      </rPr>
      <t xml:space="preserve">
</t>
    </r>
    <r>
      <rPr>
        <b/>
        <sz val="23"/>
        <color theme="1"/>
        <rFont val="Times New Roman"/>
        <family val="1"/>
      </rPr>
      <t>Madhya Pradesh Rural Connectivity Project</t>
    </r>
    <r>
      <rPr>
        <b/>
        <sz val="20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 xml:space="preserve">Provision of Alternative Connectivity </t>
    </r>
    <r>
      <rPr>
        <b/>
        <sz val="20"/>
        <color theme="1"/>
        <rFont val="Times New Roman"/>
        <family val="1"/>
      </rPr>
      <t xml:space="preserve">
</t>
    </r>
    <r>
      <rPr>
        <b/>
        <sz val="18"/>
        <color theme="1"/>
        <rFont val="Times New Roman"/>
        <family val="1"/>
      </rPr>
      <t xml:space="preserve">Details of Road Sanction for Construction </t>
    </r>
  </si>
  <si>
    <t>MP04WBN04</t>
  </si>
  <si>
    <t>MP04WBN03</t>
  </si>
  <si>
    <t>MP33WBN07</t>
  </si>
  <si>
    <t>MP13WBN04</t>
  </si>
  <si>
    <t>Name of PIU 
Representative</t>
  </si>
  <si>
    <t>PIU Mobile No.</t>
  </si>
  <si>
    <t xml:space="preserve">Name of Contractor and firm </t>
  </si>
  <si>
    <t xml:space="preserve">Name of SQC Representative </t>
  </si>
  <si>
    <t>Road to be first visiting by PIC</t>
  </si>
  <si>
    <t>VF Format</t>
  </si>
  <si>
    <t xml:space="preserve">Community Consultation Participant Sheet </t>
  </si>
  <si>
    <t>Teacher</t>
  </si>
  <si>
    <t>Students</t>
  </si>
  <si>
    <t>HIV/AIDS</t>
  </si>
  <si>
    <t xml:space="preserve">Labour </t>
  </si>
  <si>
    <t xml:space="preserve">First Visit Roads </t>
  </si>
  <si>
    <t xml:space="preserve">Second Visit Roads </t>
  </si>
  <si>
    <t xml:space="preserve">Visit Road Length </t>
  </si>
  <si>
    <t xml:space="preserve">Name of PIC Visit Team  </t>
  </si>
  <si>
    <t>PIC Visiting Date</t>
  </si>
  <si>
    <t xml:space="preserve">Progress of work </t>
  </si>
  <si>
    <t>Document received 
(Yes/No)</t>
  </si>
  <si>
    <t>SC</t>
  </si>
  <si>
    <t>ST</t>
  </si>
  <si>
    <t>OBC</t>
  </si>
  <si>
    <t>GEN.</t>
  </si>
  <si>
    <t>Total Male</t>
  </si>
  <si>
    <t xml:space="preserve"> Total Female</t>
  </si>
  <si>
    <t>Total</t>
  </si>
  <si>
    <t>Total PWD</t>
  </si>
  <si>
    <t xml:space="preserve">Suggestion </t>
  </si>
  <si>
    <t>Male</t>
  </si>
  <si>
    <t>Female</t>
  </si>
  <si>
    <t>Total Teachers</t>
  </si>
  <si>
    <t>Girls</t>
  </si>
  <si>
    <t>Boys</t>
  </si>
  <si>
    <t>Total Students</t>
  </si>
  <si>
    <t xml:space="preserve">No. of Girls Going to High School from your village </t>
  </si>
  <si>
    <t xml:space="preserve">Total </t>
  </si>
  <si>
    <t>Population as per census 2011</t>
  </si>
  <si>
    <t>GEN+
OBC</t>
  </si>
  <si>
    <t>Mr. V.K. Jain, (AM)</t>
  </si>
  <si>
    <t>Mr. Parvej Pathan, Mr. Sadhan Singh</t>
  </si>
  <si>
    <t>28/11/2020</t>
  </si>
  <si>
    <t>B.T. completed</t>
  </si>
  <si>
    <t>N</t>
  </si>
  <si>
    <t>Enhancement Required</t>
  </si>
  <si>
    <t>27/11/2020</t>
  </si>
  <si>
    <t>Earthwork completed</t>
  </si>
  <si>
    <t>29/11/2020</t>
  </si>
  <si>
    <t>Mr. Sanjay Kushwaha, S/E</t>
  </si>
  <si>
    <t>Mr. Yogesh Kumar Shrivastawa, Mr. Jahangir Khan</t>
  </si>
  <si>
    <t>26/11/2020</t>
  </si>
  <si>
    <t>Earthwork completed, GSB and CD work ongoing</t>
  </si>
  <si>
    <t>Approach Required</t>
  </si>
  <si>
    <t>Mr. Juber Khan, S/E</t>
  </si>
  <si>
    <t>Mr. Ravi Parihar, Mr. Sunil Verma</t>
  </si>
  <si>
    <t>B.T., C.C. work completed furniture and shoulder remaining</t>
  </si>
  <si>
    <t>Mr. Anand Kumar, ARE</t>
  </si>
  <si>
    <t>Earthwork ongoing</t>
  </si>
  <si>
    <t>Mr. M.K. Goyal, A/M</t>
  </si>
  <si>
    <t>Mr. Sourabh Jain</t>
  </si>
  <si>
    <t>B.T. work completed, C.C. furniture and shoulder work remains</t>
  </si>
  <si>
    <t>B.T., C.C. work completed, Furniture and shoulder work remains</t>
  </si>
  <si>
    <t>GSB work ongoing</t>
  </si>
  <si>
    <t>Mr. G.P. Nagar, SE</t>
  </si>
  <si>
    <t>13/01/2021</t>
  </si>
  <si>
    <t>B.T., C.C. work completed, Furniture Remains</t>
  </si>
  <si>
    <t>Work not started</t>
  </si>
  <si>
    <t xml:space="preserve">Bithali to Mohgaon </t>
  </si>
  <si>
    <t>Bhind - 2</t>
  </si>
  <si>
    <t xml:space="preserve">Mahadev to Barheta </t>
  </si>
  <si>
    <t>Rewa nagar pouch marg</t>
  </si>
  <si>
    <t>Shivpuri - 1</t>
  </si>
  <si>
    <t>Shivpuri  - 2</t>
  </si>
  <si>
    <t>Khargone - 1</t>
  </si>
  <si>
    <t>Rajgarh - 1</t>
  </si>
  <si>
    <t>Rajgarh - 2</t>
  </si>
  <si>
    <t>Rewa - 2</t>
  </si>
  <si>
    <t>MP13WBN06</t>
  </si>
  <si>
    <t>MP13WBN07</t>
  </si>
  <si>
    <t>Golakhedi to Barodiyakala</t>
  </si>
  <si>
    <t>Golakhedi to Patna</t>
  </si>
  <si>
    <t>Pathariya to Chak Churel Via Bhurakhedi</t>
  </si>
  <si>
    <t>By pass to By pass Bajrangarh</t>
  </si>
  <si>
    <t xml:space="preserve"> Ambadi to Partapur</t>
  </si>
  <si>
    <t>Chindewani to Jamlapani</t>
  </si>
  <si>
    <t>Mothar to Manegaon</t>
  </si>
  <si>
    <t xml:space="preserve"> Kudalikhurd to Khaswada</t>
  </si>
  <si>
    <t>Talpipariya to Ghaghar Talai</t>
  </si>
  <si>
    <t>Duari to Dhauchat</t>
  </si>
  <si>
    <t>Chainage 
of road</t>
  </si>
  <si>
    <t>No. and 
Name of 
sub project villages</t>
  </si>
  <si>
    <t>Estimated 
Cost (Rs in lacs)</t>
  </si>
  <si>
    <t xml:space="preserve">DPR Consultant details </t>
  </si>
  <si>
    <t xml:space="preserve">Details of Environment 
&amp; Social Officer (SESO) </t>
  </si>
  <si>
    <t>Details about screening exercise</t>
  </si>
  <si>
    <t>Land details</t>
  </si>
  <si>
    <t>Distance of the site 
from water body</t>
  </si>
  <si>
    <t>Terrain Along 
The Road</t>
  </si>
  <si>
    <t>Existing road configuration</t>
  </si>
  <si>
    <t>Proposed Road Configuration</t>
  </si>
  <si>
    <t xml:space="preserve">Details of 
CD Structures </t>
  </si>
  <si>
    <t xml:space="preserve">Trees to 
be felled </t>
  </si>
  <si>
    <t>ENVIRONMENTAL SCREENING</t>
  </si>
  <si>
    <t>RESULT OF ENVIRONMENTAL SCREENING EXERCISE</t>
  </si>
  <si>
    <t>Remarks</t>
  </si>
  <si>
    <t>Name of 
Company</t>
  </si>
  <si>
    <t>Contact  
Number</t>
  </si>
  <si>
    <t>E-mail id</t>
  </si>
  <si>
    <t xml:space="preserve">Name </t>
  </si>
  <si>
    <t>Contact Number</t>
  </si>
  <si>
    <t xml:space="preserve">Date </t>
  </si>
  <si>
    <t>Name of the 
Person Involved</t>
  </si>
  <si>
    <t>Contact Numbers</t>
  </si>
  <si>
    <t>E-mail Id</t>
  </si>
  <si>
    <t>Total land 
required (sqm)</t>
  </si>
  <si>
    <t>Total land 
available (sqm)</t>
  </si>
  <si>
    <t>Carriageway 
width (mts)</t>
  </si>
  <si>
    <t>Shoulder width 
each side (mts)</t>
  </si>
  <si>
    <t>Total Road formation 
width, incl drains(mts)</t>
  </si>
  <si>
    <t>Total Road formation 
width,incl drains (mts)</t>
  </si>
  <si>
    <t xml:space="preserve">Pipe 
Culverts </t>
  </si>
  <si>
    <t xml:space="preserve">Box 
Culverts </t>
  </si>
  <si>
    <t>Is the sub-project located in whole or part within a radius of 1 km from any of the following environmentally sensitive areas?</t>
  </si>
  <si>
    <t>Is the sub-project located in whole or part within a radius of 500 m from the following features?</t>
  </si>
  <si>
    <t>Environment Impact 
Assessment is required</t>
  </si>
  <si>
    <t xml:space="preserve">Environment 
Clearance is required </t>
  </si>
  <si>
    <t>Forest Clearance 
is required</t>
  </si>
  <si>
    <t>Biosphere 
Reserve</t>
  </si>
  <si>
    <t xml:space="preserve">National 
Park </t>
  </si>
  <si>
    <t>Wildlife
/Bird Sanctuary</t>
  </si>
  <si>
    <t xml:space="preserve">Tiger Reserve /Elephant Reserve </t>
  </si>
  <si>
    <t>Wetland</t>
  </si>
  <si>
    <t>Natural Lake</t>
  </si>
  <si>
    <t>World 
Heritage Sites</t>
  </si>
  <si>
    <t>Archaeological monuments/sites (under ASI’s central/state list)</t>
  </si>
  <si>
    <t>Reservoirs
/ Dams</t>
  </si>
  <si>
    <t xml:space="preserve">Reserved
/Protected Forest </t>
  </si>
  <si>
    <t>Migratory Route of Wild Animals/Birds</t>
  </si>
  <si>
    <t>Area with threatened/rare
/endangered fauna
 (outside protected areas)</t>
  </si>
  <si>
    <t>Area with threatened/rare
/endangered flora (outside protected areas)</t>
  </si>
  <si>
    <t>Habitat of migratory birds (outside protected areas)</t>
  </si>
  <si>
    <t>Historic Places (not listed under ASI – central or state list)</t>
  </si>
  <si>
    <t>Regionally Important 
Religious Places</t>
  </si>
  <si>
    <t>Public Water Supply Areas from Rivers/Surface Water Bodies/ Ground Water Sources</t>
  </si>
  <si>
    <t>Yes/No</t>
  </si>
  <si>
    <t xml:space="preserve">Mohgaon </t>
  </si>
  <si>
    <t>Anand vibhor</t>
  </si>
  <si>
    <t>dubeysurjeet7@gmail.com</t>
  </si>
  <si>
    <t>1.Mr. Himanshu Shrivastava(Social Expert), 2. Mr. Nilay Singh(Environmental Expert)</t>
  </si>
  <si>
    <t>8770159176, 8319101989</t>
  </si>
  <si>
    <t>nilaysingh91@gmail.com , eccbhopal@gmail.com</t>
  </si>
  <si>
    <t>Mr. A.A. Khan (AM), Mr. Salik Ram (PRI Head), Mr. Anand Shrivastava</t>
  </si>
  <si>
    <t>7999978193,9301280346, 9826800774</t>
  </si>
  <si>
    <t>anandshrivastav@gmail.com</t>
  </si>
  <si>
    <r>
      <rPr>
        <b/>
        <sz val="12"/>
        <color theme="1"/>
        <rFont val="Times New Roman"/>
        <family val="1"/>
      </rPr>
      <t xml:space="preserve">LHS- </t>
    </r>
    <r>
      <rPr>
        <sz val="12"/>
        <color theme="1"/>
        <rFont val="Times New Roman"/>
        <family val="1"/>
      </rPr>
      <t xml:space="preserve">Well- 10 Mts., Well - 7 Mts, Well- 8 Mts, Well- 20 Mts, </t>
    </r>
    <r>
      <rPr>
        <b/>
        <sz val="12"/>
        <color theme="1"/>
        <rFont val="Times New Roman"/>
        <family val="1"/>
      </rPr>
      <t xml:space="preserve">RHS- </t>
    </r>
    <r>
      <rPr>
        <sz val="12"/>
        <color theme="1"/>
        <rFont val="Times New Roman"/>
        <family val="1"/>
      </rPr>
      <t xml:space="preserve">River - 200 Mts, Well- 5 Mts, </t>
    </r>
  </si>
  <si>
    <t>Plain Terrain</t>
  </si>
  <si>
    <t>10-12</t>
  </si>
  <si>
    <t>12-15</t>
  </si>
  <si>
    <t>NO</t>
  </si>
  <si>
    <t xml:space="preserve"> Devara </t>
  </si>
  <si>
    <t>Engineering Consultancy services</t>
  </si>
  <si>
    <t>ecssanjay@rediffmail.com</t>
  </si>
  <si>
    <t>1. Mr. Prakash Pathak(Social Expert), 2. Mr. Ravi Palsavdiya(Environment Expert)</t>
  </si>
  <si>
    <t>9340959565, 9179346902</t>
  </si>
  <si>
    <t>prakashpathak8678@gmail.com, rpalsavdiya258@gmail.com</t>
  </si>
  <si>
    <t>Mr. Rajesh Kumar Shrivas (SE), Smt. Usha devi (PRI Head)</t>
  </si>
  <si>
    <t>9977528404, 8225978914</t>
  </si>
  <si>
    <t>mprrdabhi@rediffmail.com</t>
  </si>
  <si>
    <r>
      <rPr>
        <b/>
        <sz val="12"/>
        <color theme="1"/>
        <rFont val="Times New Roman"/>
        <family val="1"/>
      </rPr>
      <t>LHS-</t>
    </r>
    <r>
      <rPr>
        <sz val="12"/>
        <color theme="1"/>
        <rFont val="Times New Roman"/>
        <family val="1"/>
      </rPr>
      <t xml:space="preserve"> Well-4 Mts, Well - 10 Mts, Pit - 4 Mts. </t>
    </r>
    <r>
      <rPr>
        <b/>
        <sz val="12"/>
        <color theme="1"/>
        <rFont val="Times New Roman"/>
        <family val="1"/>
      </rPr>
      <t>RHS-</t>
    </r>
    <r>
      <rPr>
        <sz val="12"/>
        <color theme="1"/>
        <rFont val="Times New Roman"/>
        <family val="1"/>
      </rPr>
      <t xml:space="preserve"> HP- 4 Mts, HP-2.5 Mts, </t>
    </r>
  </si>
  <si>
    <t>8-10</t>
  </si>
  <si>
    <t xml:space="preserve">Gethari </t>
  </si>
  <si>
    <t xml:space="preserve">Mr. Rajesh Kumar Shrivas (SE), Jagat Singh Ahirwar (PRI Head) </t>
  </si>
  <si>
    <t>9977528404, 8889264629</t>
  </si>
  <si>
    <r>
      <rPr>
        <b/>
        <sz val="12"/>
        <color theme="1"/>
        <rFont val="Times New Roman"/>
        <family val="1"/>
      </rPr>
      <t xml:space="preserve">LHS- </t>
    </r>
    <r>
      <rPr>
        <sz val="12"/>
        <color theme="1"/>
        <rFont val="Times New Roman"/>
        <family val="1"/>
      </rPr>
      <t xml:space="preserve">HP - 2.5 Mts, HP- 2.5 Mts., HP-2 Mts., Pond - 3.5 Mts., Pond -5 Mts. Pond- 7 Mts., </t>
    </r>
    <r>
      <rPr>
        <b/>
        <sz val="12"/>
        <color theme="1"/>
        <rFont val="Times New Roman"/>
        <family val="1"/>
      </rPr>
      <t xml:space="preserve">RHS- </t>
    </r>
    <r>
      <rPr>
        <sz val="12"/>
        <color theme="1"/>
        <rFont val="Times New Roman"/>
        <family val="1"/>
      </rPr>
      <t xml:space="preserve">Well -2.5 Mts, HP- 3 Mts., Well- 4 Mts. </t>
    </r>
  </si>
  <si>
    <t>Rajpura</t>
  </si>
  <si>
    <t xml:space="preserve">Mr. Rajesh Kumar Shrivas (SE), Smt. Akhileshi Nayak (PRI Head) </t>
  </si>
  <si>
    <t>9977528404, 9111466866</t>
  </si>
  <si>
    <r>
      <rPr>
        <b/>
        <sz val="12"/>
        <color theme="1"/>
        <rFont val="Times New Roman"/>
        <family val="1"/>
      </rPr>
      <t>LHS-</t>
    </r>
    <r>
      <rPr>
        <sz val="12"/>
        <color theme="1"/>
        <rFont val="Times New Roman"/>
        <family val="1"/>
      </rPr>
      <t xml:space="preserve"> Canal - 4 Mts,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HP- 6 Mts. , </t>
    </r>
    <r>
      <rPr>
        <b/>
        <sz val="12"/>
        <color theme="1"/>
        <rFont val="Times New Roman"/>
        <family val="1"/>
      </rPr>
      <t>RHS -</t>
    </r>
    <r>
      <rPr>
        <sz val="12"/>
        <color theme="1"/>
        <rFont val="Times New Roman"/>
        <family val="1"/>
      </rPr>
      <t xml:space="preserve"> HP- 2 Mts</t>
    </r>
  </si>
  <si>
    <t>khurtala chachai</t>
  </si>
  <si>
    <t xml:space="preserve">Mr. Rajesh Kumar Shrivas (SE), Mr. Man Singh (PRI Head) </t>
  </si>
  <si>
    <t>9977528404, 9926256395</t>
  </si>
  <si>
    <r>
      <rPr>
        <b/>
        <sz val="12"/>
        <color theme="1"/>
        <rFont val="Times New Roman"/>
        <family val="1"/>
      </rPr>
      <t xml:space="preserve">LHS- </t>
    </r>
    <r>
      <rPr>
        <sz val="12"/>
        <color theme="1"/>
        <rFont val="Times New Roman"/>
        <family val="1"/>
      </rPr>
      <t>Small Pond- 2 Mts., Well - 7 Mts., Well- 8 Mts, Well- 5 Mts., Well- 8 Mts, Well - 5 Mts., HP - 6 Mts., Pond - 2.5 Mts.</t>
    </r>
  </si>
  <si>
    <t>Morga tarasevaniya</t>
  </si>
  <si>
    <t>Pipley Consultant</t>
  </si>
  <si>
    <t>07162-235295</t>
  </si>
  <si>
    <t>pipley.consultantcwa@rediffmail.com</t>
  </si>
  <si>
    <t>himanshu doleker (Environment &amp; Social Expert)</t>
  </si>
  <si>
    <t>himanshu.dole2301@gmail.com</t>
  </si>
  <si>
    <t>Mr.R S Cauhan(AM)</t>
  </si>
  <si>
    <t>gmrrdabpl@hotmail.com</t>
  </si>
  <si>
    <t>50m Pond</t>
  </si>
  <si>
    <t>Plain</t>
  </si>
  <si>
    <t>Hatnai</t>
  </si>
  <si>
    <t>Lexus Infratech LLP, Bhopal</t>
  </si>
  <si>
    <t>lexusinfratech@gmail.com</t>
  </si>
  <si>
    <t>1. Rohit Gakhera (Social Expert)
2. Deepak Yadav (Enivironment Expert)</t>
  </si>
  <si>
    <t>9407805159
9522409060</t>
  </si>
  <si>
    <t>Mr. MK Goel (AM)
Mr. Dharmendra Piparsaniya</t>
  </si>
  <si>
    <t>9425304397
9425337857</t>
  </si>
  <si>
    <t>piuchhatarpurno1@yahoo.co.in</t>
  </si>
  <si>
    <t>Khiriya Chhakka</t>
  </si>
  <si>
    <t>1.Mr. Himanshu Shrivastava(Social Expert), 2. Mr. Nilay Singh(Environment Expert)</t>
  </si>
  <si>
    <t>Mr. Yogendra Kumar (AM)
Mr. Sitaram Patel (PRI Head)</t>
  </si>
  <si>
    <t>9425096761
9754964926</t>
  </si>
  <si>
    <t>gmrrdadamoh@rediffmail.mail.com</t>
  </si>
  <si>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HP-5-6m.</t>
    </r>
  </si>
  <si>
    <t>Yes</t>
  </si>
  <si>
    <t>Imlatiraha</t>
  </si>
  <si>
    <t>Mr. VP Patel (AM)
Mr. Narayan Singh (PRI Head)</t>
  </si>
  <si>
    <t>9893259321
8435412330</t>
  </si>
  <si>
    <t>gmpiu2damoh@rediffmail.com</t>
  </si>
  <si>
    <r>
      <rPr>
        <b/>
        <sz val="12"/>
        <color theme="1"/>
        <rFont val="Times New Roman"/>
        <family val="1"/>
      </rPr>
      <t>LHS</t>
    </r>
    <r>
      <rPr>
        <sz val="12"/>
        <color theme="1"/>
        <rFont val="Times New Roman"/>
        <family val="1"/>
      </rPr>
      <t xml:space="preserve">- HP-2m, 2HP-5-6m. </t>
    </r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HP-3-4m, TW-12m.</t>
    </r>
  </si>
  <si>
    <t xml:space="preserve">Kakrua </t>
  </si>
  <si>
    <t xml:space="preserve">Engineering Consultancy Services </t>
  </si>
  <si>
    <t>Prakash Pathak (Social Expert)
Ravi Palsavdiya (Env. Expert)</t>
  </si>
  <si>
    <t xml:space="preserve"> Mr.Ajay Gupta(AM)</t>
  </si>
  <si>
    <t>gmrrdaguna@rediffmail.com</t>
  </si>
  <si>
    <t>25m</t>
  </si>
  <si>
    <t>Doba</t>
  </si>
  <si>
    <t>Mr. Rahul tripathi</t>
  </si>
  <si>
    <t>rtripathi190@gmail.com</t>
  </si>
  <si>
    <t>Plain &amp; Hilly</t>
  </si>
  <si>
    <t>Haran khedi</t>
  </si>
  <si>
    <t>Strangth Consultanting associat indore</t>
  </si>
  <si>
    <t>lowansiraj@gmail.com</t>
  </si>
  <si>
    <t>Shasank Goliya
Ashok Yadav</t>
  </si>
  <si>
    <t>7452988888
8871383654</t>
  </si>
  <si>
    <t>goliya.shasank@gmail.com</t>
  </si>
  <si>
    <t>Mr. B L Solanki(AM)</t>
  </si>
  <si>
    <t>gmrrdaindor@rediffmail.com</t>
  </si>
  <si>
    <t>2.5-3.5</t>
  </si>
  <si>
    <t>1-1.7</t>
  </si>
  <si>
    <t>8-11</t>
  </si>
  <si>
    <t xml:space="preserve">Undhel marg </t>
  </si>
  <si>
    <t>1-1.5</t>
  </si>
  <si>
    <t>2.8-3.3</t>
  </si>
  <si>
    <t>1-1.8</t>
  </si>
  <si>
    <t>Basipipri choral dame</t>
  </si>
  <si>
    <t>2.6-3.50</t>
  </si>
  <si>
    <t>8-12</t>
  </si>
  <si>
    <t>Naya Mhow</t>
  </si>
  <si>
    <t>Deepak Verma (SE)
Mustak khan (PRI)</t>
  </si>
  <si>
    <t>7999167056
9993060377</t>
  </si>
  <si>
    <t>gmrrdaindor@fediffmail.com</t>
  </si>
  <si>
    <t>Mahadevi</t>
  </si>
  <si>
    <t>Mr A K Saxena(AM)</t>
  </si>
  <si>
    <t>gmmprrda_katni@rediffmail.com</t>
  </si>
  <si>
    <t>Sabakheda</t>
  </si>
  <si>
    <t>Strangth Consultant</t>
  </si>
  <si>
    <t>atlcpl@rediffmail.com</t>
  </si>
  <si>
    <t>Mr. Neetesh Jain(Social Expert &amp; Environment Expert )</t>
  </si>
  <si>
    <t>neetesh123jain@gmail.com</t>
  </si>
  <si>
    <t>Mr. J.P. Nagar(AM), Smt. Pappu Bai(PRI Head)</t>
  </si>
  <si>
    <t>9424077831, 9753847369</t>
  </si>
  <si>
    <t>gmrrda_mds@rediffmail.com</t>
  </si>
  <si>
    <r>
      <rPr>
        <b/>
        <sz val="12"/>
        <color theme="1"/>
        <rFont val="Times New Roman"/>
        <family val="1"/>
      </rPr>
      <t>LHS -</t>
    </r>
    <r>
      <rPr>
        <sz val="12"/>
        <color theme="1"/>
        <rFont val="Times New Roman"/>
        <family val="1"/>
      </rPr>
      <t xml:space="preserve"> Nala 2 Mts, </t>
    </r>
    <r>
      <rPr>
        <b/>
        <sz val="12"/>
        <color theme="1"/>
        <rFont val="Times New Roman"/>
        <family val="1"/>
      </rPr>
      <t>RHS-</t>
    </r>
    <r>
      <rPr>
        <sz val="12"/>
        <color theme="1"/>
        <rFont val="Times New Roman"/>
        <family val="1"/>
      </rPr>
      <t xml:space="preserve"> HP-6 Mts, Water tank- 3.5 Mts. </t>
    </r>
  </si>
  <si>
    <t>Plain, Rolling</t>
  </si>
  <si>
    <t>6-8</t>
  </si>
  <si>
    <t xml:space="preserve">Bagya </t>
  </si>
  <si>
    <t xml:space="preserve">Mr. J.P. Nagar(AM), Om Prakash Dhakad(PRI Head) </t>
  </si>
  <si>
    <t>9424077831, 9407127976</t>
  </si>
  <si>
    <r>
      <rPr>
        <b/>
        <sz val="12"/>
        <color theme="1"/>
        <rFont val="Times New Roman"/>
        <family val="1"/>
      </rPr>
      <t xml:space="preserve">LHS- </t>
    </r>
    <r>
      <rPr>
        <sz val="12"/>
        <color theme="1"/>
        <rFont val="Times New Roman"/>
        <family val="1"/>
      </rPr>
      <t xml:space="preserve">Pipeline Tank -3 Mts, Pipeline Tank -6 Mts, Water Tank-8 Mts. </t>
    </r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HP-8 Mts,</t>
    </r>
  </si>
  <si>
    <t>Gailana</t>
  </si>
  <si>
    <t>Mr. Kuldip Tommer (SE), Geeta Bai(PRI Head)</t>
  </si>
  <si>
    <t>7000912732, 9644431998</t>
  </si>
  <si>
    <r>
      <rPr>
        <b/>
        <sz val="12"/>
        <color theme="1"/>
        <rFont val="Times New Roman"/>
        <family val="1"/>
      </rPr>
      <t>LHS-</t>
    </r>
    <r>
      <rPr>
        <sz val="12"/>
        <color theme="1"/>
        <rFont val="Times New Roman"/>
        <family val="1"/>
      </rPr>
      <t xml:space="preserve"> Well-7 Mts, Pond-70 Mts, </t>
    </r>
    <r>
      <rPr>
        <b/>
        <sz val="12"/>
        <color theme="1"/>
        <rFont val="Times New Roman"/>
        <family val="1"/>
      </rPr>
      <t xml:space="preserve">RHS- </t>
    </r>
    <r>
      <rPr>
        <sz val="12"/>
        <color theme="1"/>
        <rFont val="Times New Roman"/>
        <family val="1"/>
      </rPr>
      <t>Well- 4 Mts, Well-2.5 Mts, Well-10 Mts.</t>
    </r>
  </si>
  <si>
    <t>Plain, Rolling, Hilly</t>
  </si>
  <si>
    <t xml:space="preserve">Rewa nagar </t>
  </si>
  <si>
    <t>Mr. Santosh Shrivastava(SE), Smt. Seema Paraste( PRI Head), Anand Shrivastava</t>
  </si>
  <si>
    <t>9131942921, 8889462387, 9826800774</t>
  </si>
  <si>
    <r>
      <rPr>
        <b/>
        <sz val="12"/>
        <color theme="1"/>
        <rFont val="Times New Roman"/>
        <family val="1"/>
      </rPr>
      <t xml:space="preserve">LHS- </t>
    </r>
    <r>
      <rPr>
        <sz val="12"/>
        <color theme="1"/>
        <rFont val="Times New Roman"/>
        <family val="1"/>
      </rPr>
      <t xml:space="preserve">HP -8 Mts., HP- 4 Mts, HP- 6 Mts,  </t>
    </r>
    <r>
      <rPr>
        <b/>
        <sz val="12"/>
        <color theme="1"/>
        <rFont val="Times New Roman"/>
        <family val="1"/>
      </rPr>
      <t xml:space="preserve">RHS- </t>
    </r>
    <r>
      <rPr>
        <sz val="12"/>
        <color theme="1"/>
        <rFont val="Times New Roman"/>
        <family val="1"/>
      </rPr>
      <t xml:space="preserve">HP- 4 Mts, </t>
    </r>
  </si>
  <si>
    <t xml:space="preserve"> kothiya </t>
  </si>
  <si>
    <t>Mr. B.K. Bisen (AM), Mr. Ranjosh Thakur (PRI Head) Anand Shrivastava</t>
  </si>
  <si>
    <t>9425867774,6260152721, 9826800774</t>
  </si>
  <si>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HP - 5 Mts</t>
    </r>
  </si>
  <si>
    <t xml:space="preserve">Merka </t>
  </si>
  <si>
    <t>Mr. B.K. Bisen (AM), Mr. Smt Lakhsmi Bai(PRI Head) Anand Shrivastava</t>
  </si>
  <si>
    <t>9425867774,999329309, 9826800774</t>
  </si>
  <si>
    <t>Canal Crosing</t>
  </si>
  <si>
    <t>Gundhari (Chargawa)</t>
  </si>
  <si>
    <t>Mr. B.K. Bisen (AM), Mr. Somnath Chdhar (PRI Head)  Anand Shrivastava</t>
  </si>
  <si>
    <t>9425867774 , 9770090526, 9826800774</t>
  </si>
  <si>
    <t>2-3</t>
  </si>
  <si>
    <t>3-4</t>
  </si>
  <si>
    <t xml:space="preserve"> Chilka</t>
  </si>
  <si>
    <t>Mr. B.K. Bisen (AM), Mr. Dasoda (PRI Head) Anand Shrivastava</t>
  </si>
  <si>
    <t>9425867774, 9644612105, 9826800774</t>
  </si>
  <si>
    <r>
      <rPr>
        <b/>
        <sz val="12"/>
        <color theme="1"/>
        <rFont val="Times New Roman"/>
        <family val="1"/>
      </rPr>
      <t xml:space="preserve">LHS- </t>
    </r>
    <r>
      <rPr>
        <sz val="12"/>
        <color theme="1"/>
        <rFont val="Times New Roman"/>
        <family val="1"/>
      </rPr>
      <t>HP- 5 Mts</t>
    </r>
  </si>
  <si>
    <t xml:space="preserve"> Gangai road </t>
  </si>
  <si>
    <t>Mr. B.K. Bisen (AM), Mr. Bhola Singh  (PRI Head) Anand Shrivastava</t>
  </si>
  <si>
    <t>9425867774,9516030362, 9826800774</t>
  </si>
  <si>
    <r>
      <t xml:space="preserve">LHS- </t>
    </r>
    <r>
      <rPr>
        <sz val="12"/>
        <color theme="1"/>
        <rFont val="Times New Roman"/>
        <family val="1"/>
      </rPr>
      <t>HP-4 Mts</t>
    </r>
  </si>
  <si>
    <t>Machalpur</t>
  </si>
  <si>
    <t>Mr. K K Mor(AM)</t>
  </si>
  <si>
    <t>gmpiu_rajgarh2@rediffmail.com</t>
  </si>
  <si>
    <t xml:space="preserve">500m </t>
  </si>
  <si>
    <t>Sonkheda</t>
  </si>
  <si>
    <t>Bhadka</t>
  </si>
  <si>
    <t>Bhojpur</t>
  </si>
  <si>
    <t>700m</t>
  </si>
  <si>
    <t>Bisakhedi</t>
  </si>
  <si>
    <t>Mr.S M Mathur(AM)</t>
  </si>
  <si>
    <t>gmbiaora@rediffmail.com</t>
  </si>
  <si>
    <t>Khagaon Khurd</t>
  </si>
  <si>
    <t>Khedawat</t>
  </si>
  <si>
    <t>Piplod</t>
  </si>
  <si>
    <t>Lakhneti</t>
  </si>
  <si>
    <t>Strength Consultanting associat indore</t>
  </si>
  <si>
    <t>Mr. B L Katiza(AM)</t>
  </si>
  <si>
    <t>gmrrdartlm@rediffmail.com</t>
  </si>
  <si>
    <t>6-7</t>
  </si>
  <si>
    <t>Gram jhotawad</t>
  </si>
  <si>
    <t xml:space="preserve">Ranayara </t>
  </si>
  <si>
    <t>Mandawal</t>
  </si>
  <si>
    <t>Kammakhedi</t>
  </si>
  <si>
    <t>Bhimkuon</t>
  </si>
  <si>
    <t>Delhi</t>
  </si>
  <si>
    <t>Mr.Amresh Pandey(AM)</t>
  </si>
  <si>
    <t>gmpiurew@yahoo.co.in</t>
  </si>
  <si>
    <t xml:space="preserve"> Ulhi khsls</t>
  </si>
  <si>
    <t xml:space="preserve">Jamui Khurd </t>
  </si>
  <si>
    <t>Belha</t>
  </si>
  <si>
    <t>Mr.M M Mishra</t>
  </si>
  <si>
    <t>Pathargadi Bamhouri</t>
  </si>
  <si>
    <t>Beri</t>
  </si>
  <si>
    <t>Mr.I B Chaubey(AM)</t>
  </si>
  <si>
    <t>mprrdasgr@yahoo.com</t>
  </si>
  <si>
    <t xml:space="preserve">Plain </t>
  </si>
  <si>
    <t>YES</t>
  </si>
  <si>
    <t xml:space="preserve">kheruya </t>
  </si>
  <si>
    <t>Mr.A K Mishra(AM)</t>
  </si>
  <si>
    <t>mprrdasgr2@gmail.com</t>
  </si>
  <si>
    <t>Manegaov</t>
  </si>
  <si>
    <t xml:space="preserve">500m  </t>
  </si>
  <si>
    <t>Rasulpura jod</t>
  </si>
  <si>
    <t>Vijay Shrivatava  (AM), Smt. Smita Sonaniya (PRI Head)</t>
  </si>
  <si>
    <t>7354101181, 9926912668</t>
  </si>
  <si>
    <t>gmrrdsehore@rediffmail.com</t>
  </si>
  <si>
    <r>
      <rPr>
        <b/>
        <sz val="12"/>
        <color theme="1"/>
        <rFont val="Times New Roman"/>
        <family val="1"/>
      </rPr>
      <t xml:space="preserve">LHS- </t>
    </r>
    <r>
      <rPr>
        <sz val="12"/>
        <color theme="1"/>
        <rFont val="Times New Roman"/>
        <family val="1"/>
      </rPr>
      <t xml:space="preserve">HP- 4 Mts., HP- 6 Mts, Well- 4.5 Mts., </t>
    </r>
    <r>
      <rPr>
        <b/>
        <sz val="12"/>
        <color theme="1"/>
        <rFont val="Times New Roman"/>
        <family val="1"/>
      </rPr>
      <t xml:space="preserve">RHS- </t>
    </r>
    <r>
      <rPr>
        <sz val="12"/>
        <color theme="1"/>
        <rFont val="Times New Roman"/>
        <family val="1"/>
      </rPr>
      <t xml:space="preserve"> HP- 4 Mts.</t>
    </r>
  </si>
  <si>
    <t xml:space="preserve"> Mundlamahoba</t>
  </si>
  <si>
    <t>Vijay Shrivatava  (AM), Arjun Singh Thakur(PRI Head)</t>
  </si>
  <si>
    <r>
      <rPr>
        <b/>
        <sz val="12"/>
        <color theme="1"/>
        <rFont val="Times New Roman"/>
        <family val="1"/>
      </rPr>
      <t>LHS</t>
    </r>
    <r>
      <rPr>
        <sz val="12"/>
        <color theme="1"/>
        <rFont val="Times New Roman"/>
        <family val="1"/>
      </rPr>
      <t xml:space="preserve">- Nala - 5 Mts, HP- 4 Mts., Tube well-3.5 Mts., Well- 5 Mts., HP-5 Mts, </t>
    </r>
    <r>
      <rPr>
        <b/>
        <sz val="12"/>
        <color theme="1"/>
        <rFont val="Times New Roman"/>
        <family val="1"/>
      </rPr>
      <t xml:space="preserve">RHS- </t>
    </r>
    <r>
      <rPr>
        <sz val="12"/>
        <color theme="1"/>
        <rFont val="Times New Roman"/>
        <family val="1"/>
      </rPr>
      <t>HP-6 Mts, Pipeline 2.5 Mts, Tubewell- 7Mts, Tubewell-8 Mts, Tubewell 5 Mts. HP- 4 Mts.</t>
    </r>
  </si>
  <si>
    <t xml:space="preserve">Ghatpalasi </t>
  </si>
  <si>
    <t>Mr. P.L Saksena  (AM), Mr. Khalid Khan (PRI Secretory )</t>
  </si>
  <si>
    <t>9981513454, 9425028957</t>
  </si>
  <si>
    <t xml:space="preserve"> Badjhiri </t>
  </si>
  <si>
    <t>Mr. Sanjay Shrivastava  (AM) Smt  Kamala Bai  (PRI Head)</t>
  </si>
  <si>
    <t>7049530625, 9303572352</t>
  </si>
  <si>
    <r>
      <t xml:space="preserve">RHS- </t>
    </r>
    <r>
      <rPr>
        <sz val="12"/>
        <color theme="1"/>
        <rFont val="Times New Roman"/>
        <family val="1"/>
      </rPr>
      <t>HP-5 Mts</t>
    </r>
    <r>
      <rPr>
        <b/>
        <sz val="12"/>
        <color theme="1"/>
        <rFont val="Times New Roman"/>
        <family val="1"/>
      </rPr>
      <t xml:space="preserve"> </t>
    </r>
  </si>
  <si>
    <t xml:space="preserve">Buddhu ka pura </t>
  </si>
  <si>
    <t>Mr.M S Kushwah(AM)</t>
  </si>
  <si>
    <t>gmrrdasheopur@rediffmail.com</t>
  </si>
  <si>
    <t>Kudpar</t>
  </si>
  <si>
    <t>Mr. S.K. Pachori (AM), Mr. Munshi Ram Parihar (PRI Head) Mr. Rahul tripathi</t>
  </si>
  <si>
    <t>9425766148, 9111069774, 7354857278</t>
  </si>
  <si>
    <r>
      <rPr>
        <b/>
        <sz val="12"/>
        <color theme="1"/>
        <rFont val="Times New Roman"/>
        <family val="1"/>
      </rPr>
      <t xml:space="preserve">LHS </t>
    </r>
    <r>
      <rPr>
        <sz val="12"/>
        <color theme="1"/>
        <rFont val="Times New Roman"/>
        <family val="1"/>
      </rPr>
      <t xml:space="preserve">- HP-4 Mts, Miner Irrigation Canal - 2 Mts,  </t>
    </r>
    <r>
      <rPr>
        <b/>
        <sz val="12"/>
        <color theme="1"/>
        <rFont val="Times New Roman"/>
        <family val="1"/>
      </rPr>
      <t xml:space="preserve">RHS </t>
    </r>
    <r>
      <rPr>
        <sz val="12"/>
        <color theme="1"/>
        <rFont val="Times New Roman"/>
        <family val="1"/>
      </rPr>
      <t xml:space="preserve">- Miner Irrigation Canal - 2 Mts, Well- 2 Mts., Pond- 4 Mts </t>
    </r>
  </si>
  <si>
    <t>7-8</t>
  </si>
  <si>
    <t xml:space="preserve">Indar </t>
  </si>
  <si>
    <t>Mr Raghwendra Dixit(AM)</t>
  </si>
  <si>
    <t>gmrrdasvp@yahoo.co.in</t>
  </si>
  <si>
    <t>Mubarakpur</t>
  </si>
  <si>
    <t xml:space="preserve">Patichak Road </t>
  </si>
  <si>
    <t xml:space="preserve">kheria </t>
  </si>
  <si>
    <t>Rest House Jatara</t>
  </si>
  <si>
    <t>anandshrivastava@gmail.com</t>
  </si>
  <si>
    <t>Sujit Dubey
Nilay Singh</t>
  </si>
  <si>
    <t>7354875347
8319101989</t>
  </si>
  <si>
    <t>dubeysujeet@gmail.com</t>
  </si>
  <si>
    <t>Ketan Shakya (AM)
Kusum Khangar (PRI Head)</t>
  </si>
  <si>
    <t>9131213565
8878687378</t>
  </si>
  <si>
    <t>mprrdatkg@rediffmail.com</t>
  </si>
  <si>
    <r>
      <t xml:space="preserve">LHS- </t>
    </r>
    <r>
      <rPr>
        <sz val="12"/>
        <color theme="1"/>
        <rFont val="Times New Roman"/>
        <family val="1"/>
      </rPr>
      <t xml:space="preserve">Well- 7-8-m, Pond- 9-10m.
</t>
    </r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HP-3-4m.</t>
    </r>
  </si>
  <si>
    <t>3-3.5</t>
  </si>
  <si>
    <t>Amyo Para</t>
  </si>
  <si>
    <t>Mr.D D Bairagi(AM)</t>
  </si>
  <si>
    <t>10-11</t>
  </si>
  <si>
    <t xml:space="preserve">NO </t>
  </si>
  <si>
    <t>Puraniya</t>
  </si>
  <si>
    <t>Patharam</t>
  </si>
  <si>
    <t>Ketan Shkya (AM)
Rati Saur (PRI Head)</t>
  </si>
  <si>
    <t>9131213565
7054129425</t>
  </si>
  <si>
    <r>
      <rPr>
        <b/>
        <sz val="12"/>
        <color theme="1"/>
        <rFont val="Times New Roman"/>
        <family val="1"/>
      </rPr>
      <t>LHS</t>
    </r>
    <r>
      <rPr>
        <sz val="12"/>
        <color theme="1"/>
        <rFont val="Times New Roman"/>
        <family val="1"/>
      </rPr>
      <t xml:space="preserve">- Well-5-6m, HP-4-5m. </t>
    </r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Well-5-6m.</t>
    </r>
  </si>
  <si>
    <t>7-10</t>
  </si>
  <si>
    <t xml:space="preserve"> Ramnagar</t>
  </si>
  <si>
    <t xml:space="preserve">Narguda </t>
  </si>
  <si>
    <t>Sunoni</t>
  </si>
  <si>
    <t>Ketan Shkya (AM)
Kusum Pal (PRI Head)</t>
  </si>
  <si>
    <t>9131213565
6261873415</t>
  </si>
  <si>
    <r>
      <rPr>
        <b/>
        <sz val="12"/>
        <color theme="1"/>
        <rFont val="Times New Roman"/>
        <family val="1"/>
      </rPr>
      <t>LHS</t>
    </r>
    <r>
      <rPr>
        <sz val="12"/>
        <color theme="1"/>
        <rFont val="Times New Roman"/>
        <family val="1"/>
      </rPr>
      <t>- Dam-2-3m</t>
    </r>
  </si>
  <si>
    <t>Prempura</t>
  </si>
  <si>
    <t>Lidhore</t>
  </si>
  <si>
    <t>Ketan Shkya (AM)
Jagdish prashad Ahirwar (PRI Head)</t>
  </si>
  <si>
    <t>9131213565
9754252562</t>
  </si>
  <si>
    <r>
      <rPr>
        <b/>
        <sz val="12"/>
        <color theme="1"/>
        <rFont val="Times New Roman"/>
        <family val="1"/>
      </rPr>
      <t xml:space="preserve">LHS- </t>
    </r>
    <r>
      <rPr>
        <sz val="12"/>
        <color theme="1"/>
        <rFont val="Times New Roman"/>
        <family val="1"/>
      </rPr>
      <t xml:space="preserve">HP-5-6m.
</t>
    </r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Well-7-8m.</t>
    </r>
  </si>
  <si>
    <t>Pahadia Buzurg</t>
  </si>
  <si>
    <t>Dallaheda</t>
  </si>
  <si>
    <t>A K Vijay (AM)
Smt. Bhagu Bai (PRI head)</t>
  </si>
  <si>
    <t>9425915988
7697537624</t>
  </si>
  <si>
    <t>gmujjain@rediffmail.com</t>
  </si>
  <si>
    <r>
      <rPr>
        <b/>
        <sz val="12"/>
        <color theme="1"/>
        <rFont val="Times New Roman"/>
        <family val="1"/>
      </rPr>
      <t>LHS</t>
    </r>
    <r>
      <rPr>
        <sz val="12"/>
        <color theme="1"/>
        <rFont val="Times New Roman"/>
        <family val="1"/>
      </rPr>
      <t>- Nala-5-6m.</t>
    </r>
  </si>
  <si>
    <t>Rohalkala</t>
  </si>
  <si>
    <t>A K Vijay (AM)</t>
  </si>
  <si>
    <t>3-3.75</t>
  </si>
  <si>
    <t>1-1.45</t>
  </si>
  <si>
    <t xml:space="preserve">Akyakoli </t>
  </si>
  <si>
    <t>1-1.48</t>
  </si>
  <si>
    <t>Bhidavasd Pahuch Marg</t>
  </si>
  <si>
    <t>2.6-3.4</t>
  </si>
  <si>
    <t>1.2-1.47</t>
  </si>
  <si>
    <t>Malpura</t>
  </si>
  <si>
    <t>Hitesh Agrawal (S/E)
Smt. Vishnu Kuanr (PRI Head)</t>
  </si>
  <si>
    <t>9691083543
8889430870</t>
  </si>
  <si>
    <r>
      <rPr>
        <b/>
        <sz val="12"/>
        <color theme="1"/>
        <rFont val="Times New Roman"/>
        <family val="1"/>
      </rPr>
      <t>LHS</t>
    </r>
    <r>
      <rPr>
        <sz val="12"/>
        <color theme="1"/>
        <rFont val="Times New Roman"/>
        <family val="1"/>
      </rPr>
      <t xml:space="preserve">- Nala-5-6m.
</t>
    </r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HP-5-6m.</t>
    </r>
  </si>
  <si>
    <t>Bherupachlana</t>
  </si>
  <si>
    <t>Hitesh Agrawal (S/E)
Prahlad Singh Deora (PRI Head)</t>
  </si>
  <si>
    <t>9691083543
9977269204</t>
  </si>
  <si>
    <t>Tarana Kanipura</t>
  </si>
  <si>
    <t>VK Shriwastava (AM)
Smt. Mohni Bai (PRI Head)</t>
  </si>
  <si>
    <t>9424654816
9827557725</t>
  </si>
  <si>
    <t>gmrrdaujjain2@rediffmail.com</t>
  </si>
  <si>
    <r>
      <rPr>
        <b/>
        <sz val="12"/>
        <color theme="1"/>
        <rFont val="Times New Roman"/>
        <family val="1"/>
      </rPr>
      <t>LHS</t>
    </r>
    <r>
      <rPr>
        <sz val="12"/>
        <color theme="1"/>
        <rFont val="Times New Roman"/>
        <family val="1"/>
      </rPr>
      <t xml:space="preserve">- HP-7-8m
</t>
    </r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TW-7-8m.</t>
    </r>
  </si>
  <si>
    <t>Gadroli</t>
  </si>
  <si>
    <t>VK Shriwastava (AM)
Mahendrapal Singh (PRI Head)</t>
  </si>
  <si>
    <t>9424654816
9424097051</t>
  </si>
  <si>
    <r>
      <rPr>
        <b/>
        <sz val="12"/>
        <color theme="1"/>
        <rFont val="Times New Roman"/>
        <family val="1"/>
      </rPr>
      <t>LHS</t>
    </r>
    <r>
      <rPr>
        <sz val="12"/>
        <color theme="1"/>
        <rFont val="Times New Roman"/>
        <family val="1"/>
      </rPr>
      <t>- 2HP-3-4m, RHS- HP-3-4m.</t>
    </r>
  </si>
  <si>
    <t>Ghatia saidas</t>
  </si>
  <si>
    <t>VK Shriwastava (AM)</t>
  </si>
  <si>
    <t xml:space="preserve">Bakhedanau </t>
  </si>
  <si>
    <t>Chingaon</t>
  </si>
  <si>
    <t>Karanj</t>
  </si>
  <si>
    <t>Rajendra Kuril (AM)
Jasvant Singh (PRI Head)</t>
  </si>
  <si>
    <t>9575635127
9644422124</t>
  </si>
  <si>
    <t>LHS- HP-2m, TW-3-4m,</t>
  </si>
  <si>
    <t xml:space="preserve"> Kulhan </t>
  </si>
  <si>
    <t>Pipley consultant</t>
  </si>
  <si>
    <t xml:space="preserve">Mr. Fate Singh (AM), Smt Saroj Bai (PRI Head) </t>
  </si>
  <si>
    <t>9425188866, 8120880200</t>
  </si>
  <si>
    <t>gmpiu2vidisha@gmail.com</t>
  </si>
  <si>
    <r>
      <rPr>
        <b/>
        <sz val="12"/>
        <color theme="1"/>
        <rFont val="Times New Roman"/>
        <family val="1"/>
      </rPr>
      <t>LHS</t>
    </r>
    <r>
      <rPr>
        <sz val="12"/>
        <color theme="1"/>
        <rFont val="Times New Roman"/>
        <family val="1"/>
      </rPr>
      <t>- Tubewell- 4.5 Mts, HP- 2 Mts</t>
    </r>
  </si>
  <si>
    <t>1.2-1.5</t>
  </si>
  <si>
    <t xml:space="preserve">Kakal khedi </t>
  </si>
  <si>
    <t xml:space="preserve">Mr. A.U. Khan (AM), Mr. Sher singh   (PRI Secretory ) </t>
  </si>
  <si>
    <t>9981105601, 9981054915</t>
  </si>
  <si>
    <r>
      <rPr>
        <b/>
        <sz val="12"/>
        <color theme="1"/>
        <rFont val="Times New Roman"/>
        <family val="1"/>
      </rPr>
      <t>RHS</t>
    </r>
    <r>
      <rPr>
        <sz val="12"/>
        <color theme="1"/>
        <rFont val="Times New Roman"/>
        <family val="1"/>
      </rPr>
      <t>- Well- 3.5Mts,</t>
    </r>
  </si>
  <si>
    <t>Bahori pura (Gandh)</t>
  </si>
  <si>
    <t>Chhidi</t>
  </si>
  <si>
    <t>Sayna</t>
  </si>
  <si>
    <t>Tulsipura</t>
  </si>
  <si>
    <t>Bichhawada</t>
  </si>
  <si>
    <t xml:space="preserve"> Batri </t>
  </si>
  <si>
    <t xml:space="preserve">Mohgaonkala Moya </t>
  </si>
  <si>
    <t>Jamlapani</t>
  </si>
  <si>
    <t>Partapur</t>
  </si>
  <si>
    <t>Singodi Kolhiya</t>
  </si>
  <si>
    <t>Dulara</t>
  </si>
  <si>
    <t>Hirri</t>
  </si>
  <si>
    <t xml:space="preserve"> Mahuljhir</t>
  </si>
  <si>
    <t xml:space="preserve"> Manegaon</t>
  </si>
  <si>
    <t xml:space="preserve"> Khaswada</t>
  </si>
  <si>
    <t xml:space="preserve"> Ghaghar Talai</t>
  </si>
  <si>
    <t>Bordehi Road</t>
  </si>
  <si>
    <t>Dharanwara</t>
  </si>
  <si>
    <t xml:space="preserve"> Majhola</t>
  </si>
  <si>
    <t>Golakhedi</t>
  </si>
  <si>
    <t>Kalora</t>
  </si>
  <si>
    <t>Bhurakhedi</t>
  </si>
  <si>
    <t>Khedela</t>
  </si>
  <si>
    <t>Chakmeena</t>
  </si>
  <si>
    <t>Laharkota</t>
  </si>
  <si>
    <t>Myana</t>
  </si>
  <si>
    <t xml:space="preserve"> Jamra</t>
  </si>
  <si>
    <t>Gajipur</t>
  </si>
  <si>
    <t xml:space="preserve"> Piproda Keshraj</t>
  </si>
  <si>
    <t>Barodiyakala</t>
  </si>
  <si>
    <t>Patna</t>
  </si>
  <si>
    <t xml:space="preserve"> Chak Churel</t>
  </si>
  <si>
    <t>Bajrangarh</t>
  </si>
  <si>
    <t>balabhaint</t>
  </si>
  <si>
    <t>Barodiya Kalan</t>
  </si>
  <si>
    <t>Achkalpur</t>
  </si>
  <si>
    <t xml:space="preserve"> Rehgaon</t>
  </si>
  <si>
    <t>Dhauchat</t>
  </si>
  <si>
    <t>Gurma</t>
  </si>
  <si>
    <t>Baroda</t>
  </si>
  <si>
    <t>Kharharkhedi</t>
  </si>
  <si>
    <t>Chitang</t>
  </si>
  <si>
    <t xml:space="preserve">Dihuli Khas </t>
  </si>
  <si>
    <t>Khorba</t>
  </si>
  <si>
    <t xml:space="preserve">Godahi </t>
  </si>
  <si>
    <t xml:space="preserve"> Lauar</t>
  </si>
  <si>
    <t xml:space="preserve"> Sajwani</t>
  </si>
  <si>
    <t xml:space="preserve">Dol </t>
  </si>
  <si>
    <t xml:space="preserve">Gudhuli </t>
  </si>
  <si>
    <t>Mr. Rajesh Kumar Shrivas (SE)</t>
  </si>
  <si>
    <t>Architecturne Atel'ie Art Plyus</t>
  </si>
  <si>
    <t>artplyusjmu@gmail.com</t>
  </si>
  <si>
    <t xml:space="preserve">M/S Counsultant </t>
  </si>
  <si>
    <t>mandeepsingh4227@gmail.com</t>
  </si>
  <si>
    <t>Ashish Tiwari(Social Expert)
Vinod Diwedi (Environment Expert)</t>
  </si>
  <si>
    <t>9977101246
9685954743</t>
  </si>
  <si>
    <t>Mr. Anil Tiwari, SE</t>
  </si>
  <si>
    <t>gmpiusidhi1@rediffmail.com</t>
  </si>
  <si>
    <t>Mr. Sanjay Sahu, SE</t>
  </si>
  <si>
    <t xml:space="preserve"> gmrrdachw@gmail.com</t>
  </si>
  <si>
    <t>piu2chhindwara@rediffmail.com</t>
  </si>
  <si>
    <t>Mr. K.K. Agarwal, AM</t>
  </si>
  <si>
    <t>Vikrant Singh, Environment Expert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</si>
</sst>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3"/>
      <color rgb="FF000000"/>
      <name val="Kruti Dev 010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15"/>
      <name val="Times New Roman"/>
      <family val="1"/>
    </font>
    <font>
      <b/>
      <sz val="25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b/>
      <sz val="23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sz val="14"/>
      <name val="Times New Roman"/>
      <family val="1"/>
    </font>
    <font>
      <u/>
      <sz val="14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5" fillId="0" borderId="0"/>
    <xf numFmtId="0" fontId="8" fillId="0" borderId="0"/>
    <xf numFmtId="0" fontId="8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3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2" fontId="6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2" fontId="6" fillId="3" borderId="1" xfId="2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2" fontId="6" fillId="4" borderId="1" xfId="2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2" fontId="6" fillId="6" borderId="1" xfId="2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2" fontId="6" fillId="7" borderId="1" xfId="2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2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left" vertical="center" wrapText="1"/>
    </xf>
    <xf numFmtId="2" fontId="16" fillId="11" borderId="1" xfId="0" applyNumberFormat="1" applyFont="1" applyFill="1" applyBorder="1" applyAlignment="1">
      <alignment horizontal="center" vertical="center" wrapText="1"/>
    </xf>
    <xf numFmtId="0" fontId="13" fillId="11" borderId="1" xfId="2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2" fontId="13" fillId="11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2" fontId="1" fillId="11" borderId="1" xfId="0" applyNumberFormat="1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left" vertical="center" wrapText="1"/>
    </xf>
    <xf numFmtId="2" fontId="3" fillId="11" borderId="1" xfId="0" applyNumberFormat="1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 wrapText="1"/>
    </xf>
    <xf numFmtId="2" fontId="15" fillId="11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2" fontId="9" fillId="0" borderId="1" xfId="3" applyNumberFormat="1" applyFont="1" applyFill="1" applyBorder="1" applyAlignment="1">
      <alignment horizontal="center" vertical="center" wrapText="1"/>
    </xf>
    <xf numFmtId="2" fontId="24" fillId="0" borderId="1" xfId="3" applyNumberFormat="1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2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14" borderId="1" xfId="0" applyFont="1" applyFill="1" applyBorder="1" applyAlignment="1">
      <alignment horizontal="center" vertical="center" wrapText="1"/>
    </xf>
    <xf numFmtId="0" fontId="30" fillId="0" borderId="1" xfId="5" applyFont="1" applyFill="1" applyBorder="1" applyAlignment="1" applyProtection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31" fillId="0" borderId="1" xfId="5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" fontId="24" fillId="0" borderId="1" xfId="0" quotePrefix="1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 vertical="center" wrapText="1"/>
    </xf>
    <xf numFmtId="0" fontId="31" fillId="0" borderId="1" xfId="5" applyFont="1" applyFill="1" applyBorder="1" applyAlignment="1" applyProtection="1">
      <alignment horizontal="center" wrapText="1"/>
    </xf>
    <xf numFmtId="0" fontId="23" fillId="8" borderId="1" xfId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5" applyFont="1" applyFill="1" applyBorder="1" applyAlignment="1" applyProtection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3" fillId="8" borderId="9" xfId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9" fillId="0" borderId="1" xfId="5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3" fillId="8" borderId="1" xfId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0" fontId="13" fillId="8" borderId="3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/>
    </xf>
    <xf numFmtId="0" fontId="13" fillId="8" borderId="5" xfId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 wrapText="1"/>
    </xf>
    <xf numFmtId="0" fontId="13" fillId="8" borderId="5" xfId="1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3" fillId="8" borderId="3" xfId="1" applyFont="1" applyFill="1" applyBorder="1" applyAlignment="1">
      <alignment horizontal="center" vertical="center" wrapText="1"/>
    </xf>
    <xf numFmtId="0" fontId="23" fillId="8" borderId="5" xfId="1" applyFont="1" applyFill="1" applyBorder="1" applyAlignment="1">
      <alignment horizontal="center" vertical="center" wrapText="1"/>
    </xf>
    <xf numFmtId="0" fontId="23" fillId="8" borderId="9" xfId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24" fillId="13" borderId="1" xfId="0" applyFont="1" applyFill="1" applyBorder="1" applyAlignment="1">
      <alignment horizontal="center" vertical="center" wrapText="1"/>
    </xf>
    <xf numFmtId="2" fontId="24" fillId="13" borderId="1" xfId="0" applyNumberFormat="1" applyFont="1" applyFill="1" applyBorder="1" applyAlignment="1">
      <alignment horizontal="center" vertical="center" wrapText="1"/>
    </xf>
    <xf numFmtId="0" fontId="24" fillId="13" borderId="1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2" fontId="26" fillId="12" borderId="1" xfId="0" applyNumberFormat="1" applyFont="1" applyFill="1" applyBorder="1" applyAlignment="1">
      <alignment horizontal="center" vertical="center" wrapText="1"/>
    </xf>
  </cellXfs>
  <cellStyles count="6">
    <cellStyle name="Good" xfId="1" builtinId="26"/>
    <cellStyle name="Hyperlink" xfId="5" builtinId="8"/>
    <cellStyle name="Normal" xfId="0" builtinId="0"/>
    <cellStyle name="Normal 11" xfId="3"/>
    <cellStyle name="Normal 2 2" xfId="4"/>
    <cellStyle name="Normal 3" xfId="2"/>
  </cellStyles>
  <dxfs count="37"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ecssanjay@rediffmail.com" TargetMode="External"/><Relationship Id="rId299" Type="http://schemas.openxmlformats.org/officeDocument/2006/relationships/hyperlink" Target="mailto:nilaysingh91@gmail.com" TargetMode="External"/><Relationship Id="rId303" Type="http://schemas.openxmlformats.org/officeDocument/2006/relationships/hyperlink" Target="mailto:gmrrdadamoh@rediffmail.mail.com" TargetMode="External"/><Relationship Id="rId21" Type="http://schemas.openxmlformats.org/officeDocument/2006/relationships/hyperlink" Target="mailto:piu2chhindwara@rediffmail.com" TargetMode="External"/><Relationship Id="rId42" Type="http://schemas.openxmlformats.org/officeDocument/2006/relationships/hyperlink" Target="mailto:artplyusjmu@gmail.com" TargetMode="External"/><Relationship Id="rId63" Type="http://schemas.openxmlformats.org/officeDocument/2006/relationships/hyperlink" Target="mailto:gmrrdaguna@rediffmail.com" TargetMode="External"/><Relationship Id="rId84" Type="http://schemas.openxmlformats.org/officeDocument/2006/relationships/hyperlink" Target="mailto:prakashpathak8678@gmail.com" TargetMode="External"/><Relationship Id="rId138" Type="http://schemas.openxmlformats.org/officeDocument/2006/relationships/hyperlink" Target="mailto:gmrrdaujjain2@rediffmail.com" TargetMode="External"/><Relationship Id="rId159" Type="http://schemas.openxmlformats.org/officeDocument/2006/relationships/hyperlink" Target="mailto:goliya.shasank@gmail.com" TargetMode="External"/><Relationship Id="rId170" Type="http://schemas.openxmlformats.org/officeDocument/2006/relationships/hyperlink" Target="mailto:mprrdatkg@rediffmail.com" TargetMode="External"/><Relationship Id="rId191" Type="http://schemas.openxmlformats.org/officeDocument/2006/relationships/hyperlink" Target="mailto:gmrrdasvp@yahoo.co.in" TargetMode="External"/><Relationship Id="rId205" Type="http://schemas.openxmlformats.org/officeDocument/2006/relationships/hyperlink" Target="mailto:ecssanjay@rediffmail.com" TargetMode="External"/><Relationship Id="rId226" Type="http://schemas.openxmlformats.org/officeDocument/2006/relationships/hyperlink" Target="mailto:nilaysingh91@gmail.com" TargetMode="External"/><Relationship Id="rId247" Type="http://schemas.openxmlformats.org/officeDocument/2006/relationships/hyperlink" Target="mailto:lowansiraj@gmail.com" TargetMode="External"/><Relationship Id="rId107" Type="http://schemas.openxmlformats.org/officeDocument/2006/relationships/hyperlink" Target="mailto:ecssanjay@rediffmail.com" TargetMode="External"/><Relationship Id="rId268" Type="http://schemas.openxmlformats.org/officeDocument/2006/relationships/hyperlink" Target="mailto:nilaysingh91@gmail.com" TargetMode="External"/><Relationship Id="rId289" Type="http://schemas.openxmlformats.org/officeDocument/2006/relationships/hyperlink" Target="mailto:goliya.shasank@gmail.com" TargetMode="External"/><Relationship Id="rId11" Type="http://schemas.openxmlformats.org/officeDocument/2006/relationships/hyperlink" Target="mailto:artplyusjmu@gmail.com" TargetMode="External"/><Relationship Id="rId32" Type="http://schemas.openxmlformats.org/officeDocument/2006/relationships/hyperlink" Target="mailto:artplyusjmu@gmail.com" TargetMode="External"/><Relationship Id="rId53" Type="http://schemas.openxmlformats.org/officeDocument/2006/relationships/hyperlink" Target="mailto:gmrrdaguna@rediffmail.com" TargetMode="External"/><Relationship Id="rId74" Type="http://schemas.openxmlformats.org/officeDocument/2006/relationships/hyperlink" Target="mailto:nilaysingh91@gmail.com" TargetMode="External"/><Relationship Id="rId128" Type="http://schemas.openxmlformats.org/officeDocument/2006/relationships/hyperlink" Target="mailto:prakashpathak8678@gmail.com" TargetMode="External"/><Relationship Id="rId149" Type="http://schemas.openxmlformats.org/officeDocument/2006/relationships/hyperlink" Target="mailto:goliya.shasank@gmail.com" TargetMode="External"/><Relationship Id="rId314" Type="http://schemas.openxmlformats.org/officeDocument/2006/relationships/hyperlink" Target="mailto:prakashpathak8678@gmail.com" TargetMode="External"/><Relationship Id="rId5" Type="http://schemas.openxmlformats.org/officeDocument/2006/relationships/hyperlink" Target="mailto:artplyusjmu@gmail.com" TargetMode="External"/><Relationship Id="rId95" Type="http://schemas.openxmlformats.org/officeDocument/2006/relationships/hyperlink" Target="mailto:ecssanjay@rediffmail.com" TargetMode="External"/><Relationship Id="rId160" Type="http://schemas.openxmlformats.org/officeDocument/2006/relationships/hyperlink" Target="mailto:lowansiraj@gmail.com" TargetMode="External"/><Relationship Id="rId181" Type="http://schemas.openxmlformats.org/officeDocument/2006/relationships/hyperlink" Target="mailto:anandshrivastava@gmail.com" TargetMode="External"/><Relationship Id="rId216" Type="http://schemas.openxmlformats.org/officeDocument/2006/relationships/hyperlink" Target="mailto:dubeysurjeet7@gmail.com" TargetMode="External"/><Relationship Id="rId237" Type="http://schemas.openxmlformats.org/officeDocument/2006/relationships/hyperlink" Target="mailto:gmrrdartlm@rediffmail.com" TargetMode="External"/><Relationship Id="rId258" Type="http://schemas.openxmlformats.org/officeDocument/2006/relationships/hyperlink" Target="mailto:nilaysingh91@gmail.com" TargetMode="External"/><Relationship Id="rId279" Type="http://schemas.openxmlformats.org/officeDocument/2006/relationships/hyperlink" Target="mailto:gmmprrda_katni@rediffmail.com" TargetMode="External"/><Relationship Id="rId22" Type="http://schemas.openxmlformats.org/officeDocument/2006/relationships/hyperlink" Target="mailto:gmpiusidhi1@rediffmail.com" TargetMode="External"/><Relationship Id="rId43" Type="http://schemas.openxmlformats.org/officeDocument/2006/relationships/hyperlink" Target="mailto:gmrrdsehore@rediffmail.com" TargetMode="External"/><Relationship Id="rId64" Type="http://schemas.openxmlformats.org/officeDocument/2006/relationships/hyperlink" Target="mailto:gmrrdaguna@rediffmail.com" TargetMode="External"/><Relationship Id="rId118" Type="http://schemas.openxmlformats.org/officeDocument/2006/relationships/hyperlink" Target="mailto:prakashpathak8678@gmail.com" TargetMode="External"/><Relationship Id="rId139" Type="http://schemas.openxmlformats.org/officeDocument/2006/relationships/hyperlink" Target="mailto:goliya.shasank@gmail.com" TargetMode="External"/><Relationship Id="rId290" Type="http://schemas.openxmlformats.org/officeDocument/2006/relationships/hyperlink" Target="mailto:lowansiraj@gmail.com" TargetMode="External"/><Relationship Id="rId304" Type="http://schemas.openxmlformats.org/officeDocument/2006/relationships/hyperlink" Target="mailto:piuchhatarpurno1@yahoo.co.in" TargetMode="External"/><Relationship Id="rId85" Type="http://schemas.openxmlformats.org/officeDocument/2006/relationships/hyperlink" Target="mailto:ecssanjay@rediffmail.com" TargetMode="External"/><Relationship Id="rId150" Type="http://schemas.openxmlformats.org/officeDocument/2006/relationships/hyperlink" Target="mailto:lowansiraj@gmail.com" TargetMode="External"/><Relationship Id="rId171" Type="http://schemas.openxmlformats.org/officeDocument/2006/relationships/hyperlink" Target="mailto:dubeysujeet@gmail.com" TargetMode="External"/><Relationship Id="rId192" Type="http://schemas.openxmlformats.org/officeDocument/2006/relationships/hyperlink" Target="mailto:gmrrdasvp@yahoo.co.in" TargetMode="External"/><Relationship Id="rId206" Type="http://schemas.openxmlformats.org/officeDocument/2006/relationships/hyperlink" Target="mailto:gmrrdasheopur@rediffmail.com" TargetMode="External"/><Relationship Id="rId227" Type="http://schemas.openxmlformats.org/officeDocument/2006/relationships/hyperlink" Target="mailto:dubeysurjeet7@gmail.com" TargetMode="External"/><Relationship Id="rId248" Type="http://schemas.openxmlformats.org/officeDocument/2006/relationships/hyperlink" Target="mailto:lowansiraj@gmail.com" TargetMode="External"/><Relationship Id="rId269" Type="http://schemas.openxmlformats.org/officeDocument/2006/relationships/hyperlink" Target="mailto:dubeysurjeet7@gmail.com" TargetMode="External"/><Relationship Id="rId12" Type="http://schemas.openxmlformats.org/officeDocument/2006/relationships/hyperlink" Target="mailto:artplyusjmu@gmail.com" TargetMode="External"/><Relationship Id="rId33" Type="http://schemas.openxmlformats.org/officeDocument/2006/relationships/hyperlink" Target="mailto:artplyusjmu@gmail.com" TargetMode="External"/><Relationship Id="rId108" Type="http://schemas.openxmlformats.org/officeDocument/2006/relationships/hyperlink" Target="mailto:prakashpathak8678@gmail.com" TargetMode="External"/><Relationship Id="rId129" Type="http://schemas.openxmlformats.org/officeDocument/2006/relationships/hyperlink" Target="mailto:ecssanjay@rediffmail.com" TargetMode="External"/><Relationship Id="rId280" Type="http://schemas.openxmlformats.org/officeDocument/2006/relationships/hyperlink" Target="mailto:gmrrdaindor@rediffmail.com" TargetMode="External"/><Relationship Id="rId315" Type="http://schemas.openxmlformats.org/officeDocument/2006/relationships/hyperlink" Target="mailto:ecssanjay@rediffmail.com" TargetMode="External"/><Relationship Id="rId54" Type="http://schemas.openxmlformats.org/officeDocument/2006/relationships/hyperlink" Target="mailto:gmrrdaguna@rediffmail.com" TargetMode="External"/><Relationship Id="rId75" Type="http://schemas.openxmlformats.org/officeDocument/2006/relationships/hyperlink" Target="mailto:dubeysurjeet7@gmail.com" TargetMode="External"/><Relationship Id="rId96" Type="http://schemas.openxmlformats.org/officeDocument/2006/relationships/hyperlink" Target="mailto:prakashpathak8678@gmail.com" TargetMode="External"/><Relationship Id="rId140" Type="http://schemas.openxmlformats.org/officeDocument/2006/relationships/hyperlink" Target="mailto:lowansiraj@gmail.com" TargetMode="External"/><Relationship Id="rId161" Type="http://schemas.openxmlformats.org/officeDocument/2006/relationships/hyperlink" Target="mailto:mprrdatkg@rediffmail.com" TargetMode="External"/><Relationship Id="rId182" Type="http://schemas.openxmlformats.org/officeDocument/2006/relationships/hyperlink" Target="mailto:mprrdatkg@rediffmail.com" TargetMode="External"/><Relationship Id="rId217" Type="http://schemas.openxmlformats.org/officeDocument/2006/relationships/hyperlink" Target="mailto:mprrdasgr@yahoo.com" TargetMode="External"/><Relationship Id="rId6" Type="http://schemas.openxmlformats.org/officeDocument/2006/relationships/hyperlink" Target="mailto:artplyusjmu@gmail.com" TargetMode="External"/><Relationship Id="rId238" Type="http://schemas.openxmlformats.org/officeDocument/2006/relationships/hyperlink" Target="mailto:goliya.shasank@gmail.com" TargetMode="External"/><Relationship Id="rId259" Type="http://schemas.openxmlformats.org/officeDocument/2006/relationships/hyperlink" Target="mailto:nilaysingh91@gmail.com" TargetMode="External"/><Relationship Id="rId23" Type="http://schemas.openxmlformats.org/officeDocument/2006/relationships/hyperlink" Target="mailto:gmpiusidhi1@rediffmail.com" TargetMode="External"/><Relationship Id="rId119" Type="http://schemas.openxmlformats.org/officeDocument/2006/relationships/hyperlink" Target="mailto:ecssanjay@rediffmail.com" TargetMode="External"/><Relationship Id="rId270" Type="http://schemas.openxmlformats.org/officeDocument/2006/relationships/hyperlink" Target="mailto:gmrrda_mds@rediffmail.com" TargetMode="External"/><Relationship Id="rId291" Type="http://schemas.openxmlformats.org/officeDocument/2006/relationships/hyperlink" Target="mailto:lowansiraj@gmail.com" TargetMode="External"/><Relationship Id="rId305" Type="http://schemas.openxmlformats.org/officeDocument/2006/relationships/hyperlink" Target="mailto:lexusinfratech@gmail.com" TargetMode="External"/><Relationship Id="rId44" Type="http://schemas.openxmlformats.org/officeDocument/2006/relationships/hyperlink" Target="mailto:mprrdasgr2@gmail.com" TargetMode="External"/><Relationship Id="rId65" Type="http://schemas.openxmlformats.org/officeDocument/2006/relationships/hyperlink" Target="mailto:gmrrdaguna@rediffmail.com" TargetMode="External"/><Relationship Id="rId86" Type="http://schemas.openxmlformats.org/officeDocument/2006/relationships/hyperlink" Target="mailto:prakashpathak8678@gmail.com" TargetMode="External"/><Relationship Id="rId130" Type="http://schemas.openxmlformats.org/officeDocument/2006/relationships/hyperlink" Target="mailto:gmpiu2vidisha@gmail.com" TargetMode="External"/><Relationship Id="rId151" Type="http://schemas.openxmlformats.org/officeDocument/2006/relationships/hyperlink" Target="mailto:lowansiraj@gmail.com" TargetMode="External"/><Relationship Id="rId172" Type="http://schemas.openxmlformats.org/officeDocument/2006/relationships/hyperlink" Target="mailto:anandshrivastava@gmail.com" TargetMode="External"/><Relationship Id="rId193" Type="http://schemas.openxmlformats.org/officeDocument/2006/relationships/hyperlink" Target="mailto:gmrrdasvp@yahoo.co.in" TargetMode="External"/><Relationship Id="rId207" Type="http://schemas.openxmlformats.org/officeDocument/2006/relationships/hyperlink" Target="mailto:prakashpathak8678@gmail.com" TargetMode="External"/><Relationship Id="rId228" Type="http://schemas.openxmlformats.org/officeDocument/2006/relationships/hyperlink" Target="mailto:dubeysurjeet7@gmail.com" TargetMode="External"/><Relationship Id="rId249" Type="http://schemas.openxmlformats.org/officeDocument/2006/relationships/hyperlink" Target="mailto:lowansiraj@gmail.com" TargetMode="External"/><Relationship Id="rId13" Type="http://schemas.openxmlformats.org/officeDocument/2006/relationships/hyperlink" Target="mailto:artplyusjmu@gmail.com" TargetMode="External"/><Relationship Id="rId109" Type="http://schemas.openxmlformats.org/officeDocument/2006/relationships/hyperlink" Target="mailto:ecssanjay@rediffmail.com" TargetMode="External"/><Relationship Id="rId260" Type="http://schemas.openxmlformats.org/officeDocument/2006/relationships/hyperlink" Target="mailto:nilaysingh91@gmail.com" TargetMode="External"/><Relationship Id="rId281" Type="http://schemas.openxmlformats.org/officeDocument/2006/relationships/hyperlink" Target="mailto:goliya.shasank@gmail.com" TargetMode="External"/><Relationship Id="rId316" Type="http://schemas.openxmlformats.org/officeDocument/2006/relationships/hyperlink" Target="mailto:prakashpathak8678@gmail.com" TargetMode="External"/><Relationship Id="rId34" Type="http://schemas.openxmlformats.org/officeDocument/2006/relationships/hyperlink" Target="mailto:artplyusjmu@gmail.com" TargetMode="External"/><Relationship Id="rId55" Type="http://schemas.openxmlformats.org/officeDocument/2006/relationships/hyperlink" Target="mailto:gmrrdaguna@rediffmail.com" TargetMode="External"/><Relationship Id="rId76" Type="http://schemas.openxmlformats.org/officeDocument/2006/relationships/hyperlink" Target="mailto:nilaysingh91@gmail.com" TargetMode="External"/><Relationship Id="rId97" Type="http://schemas.openxmlformats.org/officeDocument/2006/relationships/hyperlink" Target="mailto:ecssanjay@rediffmail.com" TargetMode="External"/><Relationship Id="rId120" Type="http://schemas.openxmlformats.org/officeDocument/2006/relationships/hyperlink" Target="mailto:prakashpathak8678@gmail.com" TargetMode="External"/><Relationship Id="rId141" Type="http://schemas.openxmlformats.org/officeDocument/2006/relationships/hyperlink" Target="mailto:gmrrdaujjain2@rediffmail.com" TargetMode="External"/><Relationship Id="rId7" Type="http://schemas.openxmlformats.org/officeDocument/2006/relationships/hyperlink" Target="mailto:artplyusjmu@gmail.com" TargetMode="External"/><Relationship Id="rId162" Type="http://schemas.openxmlformats.org/officeDocument/2006/relationships/hyperlink" Target="mailto:dubeysujeet@gmail.com" TargetMode="External"/><Relationship Id="rId183" Type="http://schemas.openxmlformats.org/officeDocument/2006/relationships/hyperlink" Target="mailto:dubeysujeet@gmail.com" TargetMode="External"/><Relationship Id="rId218" Type="http://schemas.openxmlformats.org/officeDocument/2006/relationships/hyperlink" Target="mailto:nilaysingh91@gmail.com" TargetMode="External"/><Relationship Id="rId239" Type="http://schemas.openxmlformats.org/officeDocument/2006/relationships/hyperlink" Target="mailto:goliya.shasank@gmail.com" TargetMode="External"/><Relationship Id="rId250" Type="http://schemas.openxmlformats.org/officeDocument/2006/relationships/hyperlink" Target="mailto:gmbiaora@rediffmail.com" TargetMode="External"/><Relationship Id="rId271" Type="http://schemas.openxmlformats.org/officeDocument/2006/relationships/hyperlink" Target="mailto:neetesh123jain@gmail.com" TargetMode="External"/><Relationship Id="rId292" Type="http://schemas.openxmlformats.org/officeDocument/2006/relationships/hyperlink" Target="mailto:prakashpathak8678@gmail.com" TargetMode="External"/><Relationship Id="rId306" Type="http://schemas.openxmlformats.org/officeDocument/2006/relationships/hyperlink" Target="mailto:lexusinfratech@gmail.com" TargetMode="External"/><Relationship Id="rId24" Type="http://schemas.openxmlformats.org/officeDocument/2006/relationships/hyperlink" Target="mailto:gmpiusidhi1@rediffmail.com" TargetMode="External"/><Relationship Id="rId45" Type="http://schemas.openxmlformats.org/officeDocument/2006/relationships/hyperlink" Target="mailto:gmpiurew@yahoo.co.in" TargetMode="External"/><Relationship Id="rId66" Type="http://schemas.openxmlformats.org/officeDocument/2006/relationships/hyperlink" Target="mailto:gmrrdaguna@rediffmail.com" TargetMode="External"/><Relationship Id="rId87" Type="http://schemas.openxmlformats.org/officeDocument/2006/relationships/hyperlink" Target="mailto:ecssanjay@rediffmail.com" TargetMode="External"/><Relationship Id="rId110" Type="http://schemas.openxmlformats.org/officeDocument/2006/relationships/hyperlink" Target="mailto:prakashpathak8678@gmail.com" TargetMode="External"/><Relationship Id="rId131" Type="http://schemas.openxmlformats.org/officeDocument/2006/relationships/hyperlink" Target="mailto:gmpiu2vidisha@gmail.com" TargetMode="External"/><Relationship Id="rId152" Type="http://schemas.openxmlformats.org/officeDocument/2006/relationships/hyperlink" Target="mailto:lowansiraj@gmail.com" TargetMode="External"/><Relationship Id="rId173" Type="http://schemas.openxmlformats.org/officeDocument/2006/relationships/hyperlink" Target="mailto:mprrdatkg@rediffmail.com" TargetMode="External"/><Relationship Id="rId194" Type="http://schemas.openxmlformats.org/officeDocument/2006/relationships/hyperlink" Target="mailto:gmrrdasvp@yahoo.co.in" TargetMode="External"/><Relationship Id="rId208" Type="http://schemas.openxmlformats.org/officeDocument/2006/relationships/hyperlink" Target="mailto:ecssanjay@rediffmail.com" TargetMode="External"/><Relationship Id="rId229" Type="http://schemas.openxmlformats.org/officeDocument/2006/relationships/hyperlink" Target="mailto:dubeysurjeet7@gmail.com" TargetMode="External"/><Relationship Id="rId19" Type="http://schemas.openxmlformats.org/officeDocument/2006/relationships/hyperlink" Target="mailto:piu2chhindwara@rediffmail.com" TargetMode="External"/><Relationship Id="rId224" Type="http://schemas.openxmlformats.org/officeDocument/2006/relationships/hyperlink" Target="mailto:nilaysingh91@gmail.com" TargetMode="External"/><Relationship Id="rId240" Type="http://schemas.openxmlformats.org/officeDocument/2006/relationships/hyperlink" Target="mailto:goliya.shasank@gmail.com" TargetMode="External"/><Relationship Id="rId245" Type="http://schemas.openxmlformats.org/officeDocument/2006/relationships/hyperlink" Target="mailto:lowansiraj@gmail.com" TargetMode="External"/><Relationship Id="rId261" Type="http://schemas.openxmlformats.org/officeDocument/2006/relationships/hyperlink" Target="mailto:dubeysurjeet7@gmail.com" TargetMode="External"/><Relationship Id="rId266" Type="http://schemas.openxmlformats.org/officeDocument/2006/relationships/hyperlink" Target="mailto:nilaysingh91@gmail.com" TargetMode="External"/><Relationship Id="rId287" Type="http://schemas.openxmlformats.org/officeDocument/2006/relationships/hyperlink" Target="mailto:gmrrdaindor@rediffmail.com" TargetMode="External"/><Relationship Id="rId14" Type="http://schemas.openxmlformats.org/officeDocument/2006/relationships/hyperlink" Target="mailto:artplyusjmu@gmail.com" TargetMode="External"/><Relationship Id="rId30" Type="http://schemas.openxmlformats.org/officeDocument/2006/relationships/hyperlink" Target="mailto:artplyusjmu@gmail.com" TargetMode="External"/><Relationship Id="rId35" Type="http://schemas.openxmlformats.org/officeDocument/2006/relationships/hyperlink" Target="mailto:artplyusjmu@gmail.com" TargetMode="External"/><Relationship Id="rId56" Type="http://schemas.openxmlformats.org/officeDocument/2006/relationships/hyperlink" Target="mailto:gmrrdaguna@rediffmail.com" TargetMode="External"/><Relationship Id="rId77" Type="http://schemas.openxmlformats.org/officeDocument/2006/relationships/hyperlink" Target="mailto:dubeysurjeet7@gmail.com" TargetMode="External"/><Relationship Id="rId100" Type="http://schemas.openxmlformats.org/officeDocument/2006/relationships/hyperlink" Target="mailto:prakashpathak8678@gmail.com" TargetMode="External"/><Relationship Id="rId105" Type="http://schemas.openxmlformats.org/officeDocument/2006/relationships/hyperlink" Target="mailto:ecssanjay@rediffmail.com" TargetMode="External"/><Relationship Id="rId126" Type="http://schemas.openxmlformats.org/officeDocument/2006/relationships/hyperlink" Target="mailto:prakashpathak8678@gmail.com" TargetMode="External"/><Relationship Id="rId147" Type="http://schemas.openxmlformats.org/officeDocument/2006/relationships/hyperlink" Target="mailto:goliya.shasank@gmail.com" TargetMode="External"/><Relationship Id="rId168" Type="http://schemas.openxmlformats.org/officeDocument/2006/relationships/hyperlink" Target="mailto:dubeysujeet@gmail.com" TargetMode="External"/><Relationship Id="rId282" Type="http://schemas.openxmlformats.org/officeDocument/2006/relationships/hyperlink" Target="mailto:lowansiraj@gmail.com" TargetMode="External"/><Relationship Id="rId312" Type="http://schemas.openxmlformats.org/officeDocument/2006/relationships/hyperlink" Target="mailto:prakashpathak8678@gmail.com" TargetMode="External"/><Relationship Id="rId317" Type="http://schemas.openxmlformats.org/officeDocument/2006/relationships/hyperlink" Target="mailto:ecssanjay@rediffmail.com" TargetMode="External"/><Relationship Id="rId8" Type="http://schemas.openxmlformats.org/officeDocument/2006/relationships/hyperlink" Target="mailto:artplyusjmu@gmail.com" TargetMode="External"/><Relationship Id="rId51" Type="http://schemas.openxmlformats.org/officeDocument/2006/relationships/hyperlink" Target="mailto:gmrrdaguna@rediffmail.com" TargetMode="External"/><Relationship Id="rId72" Type="http://schemas.openxmlformats.org/officeDocument/2006/relationships/hyperlink" Target="mailto:nilaysingh91@gmail.com" TargetMode="External"/><Relationship Id="rId93" Type="http://schemas.openxmlformats.org/officeDocument/2006/relationships/hyperlink" Target="mailto:ecssanjay@rediffmail.com" TargetMode="External"/><Relationship Id="rId98" Type="http://schemas.openxmlformats.org/officeDocument/2006/relationships/hyperlink" Target="mailto:prakashpathak8678@gmail.com" TargetMode="External"/><Relationship Id="rId121" Type="http://schemas.openxmlformats.org/officeDocument/2006/relationships/hyperlink" Target="mailto:ecssanjay@rediffmail.com" TargetMode="External"/><Relationship Id="rId142" Type="http://schemas.openxmlformats.org/officeDocument/2006/relationships/hyperlink" Target="mailto:gmrrdaujjain2@rediffmail.com" TargetMode="External"/><Relationship Id="rId163" Type="http://schemas.openxmlformats.org/officeDocument/2006/relationships/hyperlink" Target="mailto:anandshrivastava@gmail.com" TargetMode="External"/><Relationship Id="rId184" Type="http://schemas.openxmlformats.org/officeDocument/2006/relationships/hyperlink" Target="mailto:anandshrivastava@gmail.com" TargetMode="External"/><Relationship Id="rId189" Type="http://schemas.openxmlformats.org/officeDocument/2006/relationships/hyperlink" Target="mailto:dubeysujeet@gmail.com" TargetMode="External"/><Relationship Id="rId219" Type="http://schemas.openxmlformats.org/officeDocument/2006/relationships/hyperlink" Target="mailto:dubeysurjeet7@gmail.com" TargetMode="External"/><Relationship Id="rId3" Type="http://schemas.openxmlformats.org/officeDocument/2006/relationships/hyperlink" Target="mailto:anandshrivastav@gmail.com" TargetMode="External"/><Relationship Id="rId214" Type="http://schemas.openxmlformats.org/officeDocument/2006/relationships/hyperlink" Target="mailto:nilaysingh91@gmail.com" TargetMode="External"/><Relationship Id="rId230" Type="http://schemas.openxmlformats.org/officeDocument/2006/relationships/hyperlink" Target="mailto:dubeysurjeet7@gmail.com" TargetMode="External"/><Relationship Id="rId235" Type="http://schemas.openxmlformats.org/officeDocument/2006/relationships/hyperlink" Target="mailto:gmrrdartlm@rediffmail.com" TargetMode="External"/><Relationship Id="rId251" Type="http://schemas.openxmlformats.org/officeDocument/2006/relationships/hyperlink" Target="mailto:gmbiaora@rediffmail.com" TargetMode="External"/><Relationship Id="rId256" Type="http://schemas.openxmlformats.org/officeDocument/2006/relationships/hyperlink" Target="mailto:gmpiu_rajgarh2@rediffmail.com" TargetMode="External"/><Relationship Id="rId277" Type="http://schemas.openxmlformats.org/officeDocument/2006/relationships/hyperlink" Target="mailto:neetesh123jain@gmail.com" TargetMode="External"/><Relationship Id="rId298" Type="http://schemas.openxmlformats.org/officeDocument/2006/relationships/hyperlink" Target="mailto:gmpiu2damoh@rediffmail.com" TargetMode="External"/><Relationship Id="rId25" Type="http://schemas.openxmlformats.org/officeDocument/2006/relationships/hyperlink" Target="mailto:gmpiusidhi1@rediffmail.com" TargetMode="External"/><Relationship Id="rId46" Type="http://schemas.openxmlformats.org/officeDocument/2006/relationships/hyperlink" Target="mailto:gmpiurew@yahoo.co.in" TargetMode="External"/><Relationship Id="rId67" Type="http://schemas.openxmlformats.org/officeDocument/2006/relationships/hyperlink" Target="mailto:gmrrdaguna@rediffmail.com" TargetMode="External"/><Relationship Id="rId116" Type="http://schemas.openxmlformats.org/officeDocument/2006/relationships/hyperlink" Target="mailto:prakashpathak8678@gmail.com" TargetMode="External"/><Relationship Id="rId137" Type="http://schemas.openxmlformats.org/officeDocument/2006/relationships/hyperlink" Target="mailto:lowansiraj@gmail.com" TargetMode="External"/><Relationship Id="rId158" Type="http://schemas.openxmlformats.org/officeDocument/2006/relationships/hyperlink" Target="mailto:gmujjain@rediffmail.com" TargetMode="External"/><Relationship Id="rId272" Type="http://schemas.openxmlformats.org/officeDocument/2006/relationships/hyperlink" Target="mailto:atlcpl@rediffmail.com" TargetMode="External"/><Relationship Id="rId293" Type="http://schemas.openxmlformats.org/officeDocument/2006/relationships/hyperlink" Target="mailto:ecssanjay@rediffmail.com" TargetMode="External"/><Relationship Id="rId302" Type="http://schemas.openxmlformats.org/officeDocument/2006/relationships/hyperlink" Target="mailto:dubeysurjeet7@gmail.com" TargetMode="External"/><Relationship Id="rId307" Type="http://schemas.openxmlformats.org/officeDocument/2006/relationships/hyperlink" Target="mailto:gmrrdabpl@hotmail.com" TargetMode="External"/><Relationship Id="rId20" Type="http://schemas.openxmlformats.org/officeDocument/2006/relationships/hyperlink" Target="mailto:piu2chhindwara@rediffmail.com" TargetMode="External"/><Relationship Id="rId41" Type="http://schemas.openxmlformats.org/officeDocument/2006/relationships/hyperlink" Target="mailto:artplyusjmu@gmail.com" TargetMode="External"/><Relationship Id="rId62" Type="http://schemas.openxmlformats.org/officeDocument/2006/relationships/hyperlink" Target="mailto:gmrrdaguna@rediffmail.com" TargetMode="External"/><Relationship Id="rId83" Type="http://schemas.openxmlformats.org/officeDocument/2006/relationships/hyperlink" Target="mailto:ecssanjay@rediffmail.com" TargetMode="External"/><Relationship Id="rId88" Type="http://schemas.openxmlformats.org/officeDocument/2006/relationships/hyperlink" Target="mailto:prakashpathak8678@gmail.com" TargetMode="External"/><Relationship Id="rId111" Type="http://schemas.openxmlformats.org/officeDocument/2006/relationships/hyperlink" Target="mailto:ecssanjay@rediffmail.com" TargetMode="External"/><Relationship Id="rId132" Type="http://schemas.openxmlformats.org/officeDocument/2006/relationships/hyperlink" Target="mailto:goliya.shasank@gmail.com" TargetMode="External"/><Relationship Id="rId153" Type="http://schemas.openxmlformats.org/officeDocument/2006/relationships/hyperlink" Target="mailto:goliya.shasank@gmail.com" TargetMode="External"/><Relationship Id="rId174" Type="http://schemas.openxmlformats.org/officeDocument/2006/relationships/hyperlink" Target="mailto:dubeysujeet@gmail.com" TargetMode="External"/><Relationship Id="rId179" Type="http://schemas.openxmlformats.org/officeDocument/2006/relationships/hyperlink" Target="mailto:mprrdatkg@rediffmail.com" TargetMode="External"/><Relationship Id="rId195" Type="http://schemas.openxmlformats.org/officeDocument/2006/relationships/hyperlink" Target="mailto:prakashpathak8678@gmail.com" TargetMode="External"/><Relationship Id="rId209" Type="http://schemas.openxmlformats.org/officeDocument/2006/relationships/hyperlink" Target="mailto:gmrrdsehore@rediffmail.com" TargetMode="External"/><Relationship Id="rId190" Type="http://schemas.openxmlformats.org/officeDocument/2006/relationships/hyperlink" Target="mailto:anandshrivastava@gmail.com" TargetMode="External"/><Relationship Id="rId204" Type="http://schemas.openxmlformats.org/officeDocument/2006/relationships/hyperlink" Target="mailto:prakashpathak8678@gmail.com" TargetMode="External"/><Relationship Id="rId220" Type="http://schemas.openxmlformats.org/officeDocument/2006/relationships/hyperlink" Target="mailto:gmpiurew@yahoo.co.in" TargetMode="External"/><Relationship Id="rId225" Type="http://schemas.openxmlformats.org/officeDocument/2006/relationships/hyperlink" Target="mailto:nilaysingh91@gmail.com" TargetMode="External"/><Relationship Id="rId241" Type="http://schemas.openxmlformats.org/officeDocument/2006/relationships/hyperlink" Target="mailto:goliya.shasank@gmail.com" TargetMode="External"/><Relationship Id="rId246" Type="http://schemas.openxmlformats.org/officeDocument/2006/relationships/hyperlink" Target="mailto:lowansiraj@gmail.com" TargetMode="External"/><Relationship Id="rId267" Type="http://schemas.openxmlformats.org/officeDocument/2006/relationships/hyperlink" Target="mailto:dubeysurjeet7@gmail.com" TargetMode="External"/><Relationship Id="rId288" Type="http://schemas.openxmlformats.org/officeDocument/2006/relationships/hyperlink" Target="mailto:goliya.shasank@gmail.com" TargetMode="External"/><Relationship Id="rId15" Type="http://schemas.openxmlformats.org/officeDocument/2006/relationships/hyperlink" Target="mailto:artplyusjmu@gmail.com" TargetMode="External"/><Relationship Id="rId36" Type="http://schemas.openxmlformats.org/officeDocument/2006/relationships/hyperlink" Target="mailto:artplyusjmu@gmail.com" TargetMode="External"/><Relationship Id="rId57" Type="http://schemas.openxmlformats.org/officeDocument/2006/relationships/hyperlink" Target="mailto:gmrrdaguna@rediffmail.com" TargetMode="External"/><Relationship Id="rId106" Type="http://schemas.openxmlformats.org/officeDocument/2006/relationships/hyperlink" Target="mailto:prakashpathak8678@gmail.com" TargetMode="External"/><Relationship Id="rId127" Type="http://schemas.openxmlformats.org/officeDocument/2006/relationships/hyperlink" Target="mailto:ecssanjay@rediffmail.com" TargetMode="External"/><Relationship Id="rId262" Type="http://schemas.openxmlformats.org/officeDocument/2006/relationships/hyperlink" Target="mailto:dubeysurjeet7@gmail.com" TargetMode="External"/><Relationship Id="rId283" Type="http://schemas.openxmlformats.org/officeDocument/2006/relationships/hyperlink" Target="mailto:gmrrdaindor@fediffmail.com" TargetMode="External"/><Relationship Id="rId313" Type="http://schemas.openxmlformats.org/officeDocument/2006/relationships/hyperlink" Target="mailto:ecssanjay@rediffmail.com" TargetMode="External"/><Relationship Id="rId318" Type="http://schemas.openxmlformats.org/officeDocument/2006/relationships/hyperlink" Target="mailto:prakashpathak8678@gmail.com" TargetMode="External"/><Relationship Id="rId10" Type="http://schemas.openxmlformats.org/officeDocument/2006/relationships/hyperlink" Target="mailto:artplyusjmu@gmail.com" TargetMode="External"/><Relationship Id="rId31" Type="http://schemas.openxmlformats.org/officeDocument/2006/relationships/hyperlink" Target="mailto:artplyusjmu@gmail.com" TargetMode="External"/><Relationship Id="rId52" Type="http://schemas.openxmlformats.org/officeDocument/2006/relationships/hyperlink" Target="mailto:gmrrdaguna@rediffmail.com" TargetMode="External"/><Relationship Id="rId73" Type="http://schemas.openxmlformats.org/officeDocument/2006/relationships/hyperlink" Target="mailto:dubeysurjeet7@gmail.com" TargetMode="External"/><Relationship Id="rId78" Type="http://schemas.openxmlformats.org/officeDocument/2006/relationships/hyperlink" Target="mailto:dubeysurjeet7@gmail.com" TargetMode="External"/><Relationship Id="rId94" Type="http://schemas.openxmlformats.org/officeDocument/2006/relationships/hyperlink" Target="mailto:prakashpathak8678@gmail.com" TargetMode="External"/><Relationship Id="rId99" Type="http://schemas.openxmlformats.org/officeDocument/2006/relationships/hyperlink" Target="mailto:ecssanjay@rediffmail.com" TargetMode="External"/><Relationship Id="rId101" Type="http://schemas.openxmlformats.org/officeDocument/2006/relationships/hyperlink" Target="mailto:ecssanjay@rediffmail.com" TargetMode="External"/><Relationship Id="rId122" Type="http://schemas.openxmlformats.org/officeDocument/2006/relationships/hyperlink" Target="mailto:prakashpathak8678@gmail.com" TargetMode="External"/><Relationship Id="rId143" Type="http://schemas.openxmlformats.org/officeDocument/2006/relationships/hyperlink" Target="mailto:goliya.shasank@gmail.com" TargetMode="External"/><Relationship Id="rId148" Type="http://schemas.openxmlformats.org/officeDocument/2006/relationships/hyperlink" Target="mailto:goliya.shasank@gmail.com" TargetMode="External"/><Relationship Id="rId164" Type="http://schemas.openxmlformats.org/officeDocument/2006/relationships/hyperlink" Target="mailto:mprrdatkg@rediffmail.com" TargetMode="External"/><Relationship Id="rId169" Type="http://schemas.openxmlformats.org/officeDocument/2006/relationships/hyperlink" Target="mailto:anandshrivastava@gmail.com" TargetMode="External"/><Relationship Id="rId185" Type="http://schemas.openxmlformats.org/officeDocument/2006/relationships/hyperlink" Target="mailto:mprrdatkg@rediffmail.com" TargetMode="External"/><Relationship Id="rId4" Type="http://schemas.openxmlformats.org/officeDocument/2006/relationships/hyperlink" Target="mailto:artplyusjmu@gmail.com" TargetMode="External"/><Relationship Id="rId9" Type="http://schemas.openxmlformats.org/officeDocument/2006/relationships/hyperlink" Target="mailto:artplyusjmu@gmail.com" TargetMode="External"/><Relationship Id="rId180" Type="http://schemas.openxmlformats.org/officeDocument/2006/relationships/hyperlink" Target="mailto:dubeysujeet@gmail.com" TargetMode="External"/><Relationship Id="rId210" Type="http://schemas.openxmlformats.org/officeDocument/2006/relationships/hyperlink" Target="mailto:gmrrdsehore@rediffmail.com" TargetMode="External"/><Relationship Id="rId215" Type="http://schemas.openxmlformats.org/officeDocument/2006/relationships/hyperlink" Target="mailto:dubeysurjeet7@gmail.com" TargetMode="External"/><Relationship Id="rId236" Type="http://schemas.openxmlformats.org/officeDocument/2006/relationships/hyperlink" Target="mailto:gmrrdartlm@rediffmail.com" TargetMode="External"/><Relationship Id="rId257" Type="http://schemas.openxmlformats.org/officeDocument/2006/relationships/hyperlink" Target="mailto:gmpiu_rajgarh2@rediffmail.com" TargetMode="External"/><Relationship Id="rId278" Type="http://schemas.openxmlformats.org/officeDocument/2006/relationships/hyperlink" Target="mailto:atlcpl@rediffmail.com" TargetMode="External"/><Relationship Id="rId26" Type="http://schemas.openxmlformats.org/officeDocument/2006/relationships/hyperlink" Target="mailto:gmpiusidhi1@rediffmail.com" TargetMode="External"/><Relationship Id="rId231" Type="http://schemas.openxmlformats.org/officeDocument/2006/relationships/hyperlink" Target="mailto:dubeysurjeet7@gmail.com" TargetMode="External"/><Relationship Id="rId252" Type="http://schemas.openxmlformats.org/officeDocument/2006/relationships/hyperlink" Target="mailto:gmbiaora@rediffmail.com" TargetMode="External"/><Relationship Id="rId273" Type="http://schemas.openxmlformats.org/officeDocument/2006/relationships/hyperlink" Target="mailto:atlcpl@rediffmail.com" TargetMode="External"/><Relationship Id="rId294" Type="http://schemas.openxmlformats.org/officeDocument/2006/relationships/hyperlink" Target="mailto:rtripathi190@gmail.com" TargetMode="External"/><Relationship Id="rId308" Type="http://schemas.openxmlformats.org/officeDocument/2006/relationships/hyperlink" Target="mailto:mprrdabhi@rediffmail.com" TargetMode="External"/><Relationship Id="rId47" Type="http://schemas.openxmlformats.org/officeDocument/2006/relationships/hyperlink" Target="mailto:gmmprrda_katni@rediffmail.com" TargetMode="External"/><Relationship Id="rId68" Type="http://schemas.openxmlformats.org/officeDocument/2006/relationships/hyperlink" Target="mailto:mprrdabhi@rediffmail.com" TargetMode="External"/><Relationship Id="rId89" Type="http://schemas.openxmlformats.org/officeDocument/2006/relationships/hyperlink" Target="mailto:ecssanjay@rediffmail.com" TargetMode="External"/><Relationship Id="rId112" Type="http://schemas.openxmlformats.org/officeDocument/2006/relationships/hyperlink" Target="mailto:prakashpathak8678@gmail.com" TargetMode="External"/><Relationship Id="rId133" Type="http://schemas.openxmlformats.org/officeDocument/2006/relationships/hyperlink" Target="mailto:goliya.shasank@gmail.com" TargetMode="External"/><Relationship Id="rId154" Type="http://schemas.openxmlformats.org/officeDocument/2006/relationships/hyperlink" Target="mailto:lowansiraj@gmail.com" TargetMode="External"/><Relationship Id="rId175" Type="http://schemas.openxmlformats.org/officeDocument/2006/relationships/hyperlink" Target="mailto:anandshrivastava@gmail.com" TargetMode="External"/><Relationship Id="rId196" Type="http://schemas.openxmlformats.org/officeDocument/2006/relationships/hyperlink" Target="mailto:prakashpathak8678@gmail.com" TargetMode="External"/><Relationship Id="rId200" Type="http://schemas.openxmlformats.org/officeDocument/2006/relationships/hyperlink" Target="mailto:ecssanjay@rediffmail.com" TargetMode="External"/><Relationship Id="rId16" Type="http://schemas.openxmlformats.org/officeDocument/2006/relationships/hyperlink" Target="mailto:artplyusjmu@gmail.com" TargetMode="External"/><Relationship Id="rId221" Type="http://schemas.openxmlformats.org/officeDocument/2006/relationships/hyperlink" Target="mailto:gmpiurew@yahoo.co.in" TargetMode="External"/><Relationship Id="rId242" Type="http://schemas.openxmlformats.org/officeDocument/2006/relationships/hyperlink" Target="mailto:goliya.shasank@gmail.com" TargetMode="External"/><Relationship Id="rId263" Type="http://schemas.openxmlformats.org/officeDocument/2006/relationships/hyperlink" Target="mailto:dubeysurjeet7@gmail.com" TargetMode="External"/><Relationship Id="rId284" Type="http://schemas.openxmlformats.org/officeDocument/2006/relationships/hyperlink" Target="mailto:goliya.shasank@gmail.com" TargetMode="External"/><Relationship Id="rId319" Type="http://schemas.openxmlformats.org/officeDocument/2006/relationships/hyperlink" Target="mailto:ecssanjay@rediffmail.com" TargetMode="External"/><Relationship Id="rId37" Type="http://schemas.openxmlformats.org/officeDocument/2006/relationships/hyperlink" Target="mailto:artplyusjmu@gmail.com" TargetMode="External"/><Relationship Id="rId58" Type="http://schemas.openxmlformats.org/officeDocument/2006/relationships/hyperlink" Target="mailto:gmrrdaguna@rediffmail.com" TargetMode="External"/><Relationship Id="rId79" Type="http://schemas.openxmlformats.org/officeDocument/2006/relationships/hyperlink" Target="mailto:nilaysingh91@gmail.com" TargetMode="External"/><Relationship Id="rId102" Type="http://schemas.openxmlformats.org/officeDocument/2006/relationships/hyperlink" Target="mailto:prakashpathak8678@gmail.com" TargetMode="External"/><Relationship Id="rId123" Type="http://schemas.openxmlformats.org/officeDocument/2006/relationships/hyperlink" Target="mailto:ecssanjay@rediffmail.com" TargetMode="External"/><Relationship Id="rId144" Type="http://schemas.openxmlformats.org/officeDocument/2006/relationships/hyperlink" Target="mailto:lowansiraj@gmail.com" TargetMode="External"/><Relationship Id="rId90" Type="http://schemas.openxmlformats.org/officeDocument/2006/relationships/hyperlink" Target="mailto:prakashpathak8678@gmail.com" TargetMode="External"/><Relationship Id="rId165" Type="http://schemas.openxmlformats.org/officeDocument/2006/relationships/hyperlink" Target="mailto:dubeysujeet@gmail.com" TargetMode="External"/><Relationship Id="rId186" Type="http://schemas.openxmlformats.org/officeDocument/2006/relationships/hyperlink" Target="mailto:dubeysujeet@gmail.com" TargetMode="External"/><Relationship Id="rId211" Type="http://schemas.openxmlformats.org/officeDocument/2006/relationships/hyperlink" Target="mailto:mprrdasgr2@gmail.com" TargetMode="External"/><Relationship Id="rId232" Type="http://schemas.openxmlformats.org/officeDocument/2006/relationships/hyperlink" Target="mailto:gmrrdartlm@rediffmail.com" TargetMode="External"/><Relationship Id="rId253" Type="http://schemas.openxmlformats.org/officeDocument/2006/relationships/hyperlink" Target="mailto:gmbiaora@rediffmail.com" TargetMode="External"/><Relationship Id="rId274" Type="http://schemas.openxmlformats.org/officeDocument/2006/relationships/hyperlink" Target="mailto:gmrrda_mds@rediffmail.com" TargetMode="External"/><Relationship Id="rId295" Type="http://schemas.openxmlformats.org/officeDocument/2006/relationships/hyperlink" Target="mailto:gmrrdaguna@rediffmail.com" TargetMode="External"/><Relationship Id="rId309" Type="http://schemas.openxmlformats.org/officeDocument/2006/relationships/hyperlink" Target="mailto:mprrdabhi@rediffmail.com" TargetMode="External"/><Relationship Id="rId27" Type="http://schemas.openxmlformats.org/officeDocument/2006/relationships/hyperlink" Target="mailto:gmpiusidhi1@rediffmail.com" TargetMode="External"/><Relationship Id="rId48" Type="http://schemas.openxmlformats.org/officeDocument/2006/relationships/hyperlink" Target="mailto:rtripathi190@gmail.com" TargetMode="External"/><Relationship Id="rId69" Type="http://schemas.openxmlformats.org/officeDocument/2006/relationships/hyperlink" Target="mailto:mprrdabhi@rediffmail.com" TargetMode="External"/><Relationship Id="rId113" Type="http://schemas.openxmlformats.org/officeDocument/2006/relationships/hyperlink" Target="mailto:ecssanjay@rediffmail.com" TargetMode="External"/><Relationship Id="rId134" Type="http://schemas.openxmlformats.org/officeDocument/2006/relationships/hyperlink" Target="mailto:lowansiraj@gmail.com" TargetMode="External"/><Relationship Id="rId320" Type="http://schemas.openxmlformats.org/officeDocument/2006/relationships/printerSettings" Target="../printerSettings/printerSettings3.bin"/><Relationship Id="rId80" Type="http://schemas.openxmlformats.org/officeDocument/2006/relationships/hyperlink" Target="mailto:dubeysurjeet7@gmail.com" TargetMode="External"/><Relationship Id="rId155" Type="http://schemas.openxmlformats.org/officeDocument/2006/relationships/hyperlink" Target="mailto:goliya.shasank@gmail.com" TargetMode="External"/><Relationship Id="rId176" Type="http://schemas.openxmlformats.org/officeDocument/2006/relationships/hyperlink" Target="mailto:mprrdatkg@rediffmail.com" TargetMode="External"/><Relationship Id="rId197" Type="http://schemas.openxmlformats.org/officeDocument/2006/relationships/hyperlink" Target="mailto:prakashpathak8678@gmail.com" TargetMode="External"/><Relationship Id="rId201" Type="http://schemas.openxmlformats.org/officeDocument/2006/relationships/hyperlink" Target="mailto:ecssanjay@rediffmail.com" TargetMode="External"/><Relationship Id="rId222" Type="http://schemas.openxmlformats.org/officeDocument/2006/relationships/hyperlink" Target="mailto:nilaysingh91@gmail.com" TargetMode="External"/><Relationship Id="rId243" Type="http://schemas.openxmlformats.org/officeDocument/2006/relationships/hyperlink" Target="mailto:goliya.shasank@gmail.com" TargetMode="External"/><Relationship Id="rId264" Type="http://schemas.openxmlformats.org/officeDocument/2006/relationships/hyperlink" Target="mailto:nilaysingh91@gmail.com" TargetMode="External"/><Relationship Id="rId285" Type="http://schemas.openxmlformats.org/officeDocument/2006/relationships/hyperlink" Target="mailto:lowansiraj@gmail.com" TargetMode="External"/><Relationship Id="rId17" Type="http://schemas.openxmlformats.org/officeDocument/2006/relationships/hyperlink" Target="mailto:piu2chhindwara@rediffmail.com" TargetMode="External"/><Relationship Id="rId38" Type="http://schemas.openxmlformats.org/officeDocument/2006/relationships/hyperlink" Target="mailto:artplyusjmu@gmail.com" TargetMode="External"/><Relationship Id="rId59" Type="http://schemas.openxmlformats.org/officeDocument/2006/relationships/hyperlink" Target="mailto:gmrrdaguna@rediffmail.com" TargetMode="External"/><Relationship Id="rId103" Type="http://schemas.openxmlformats.org/officeDocument/2006/relationships/hyperlink" Target="mailto:ecssanjay@rediffmail.com" TargetMode="External"/><Relationship Id="rId124" Type="http://schemas.openxmlformats.org/officeDocument/2006/relationships/hyperlink" Target="mailto:prakashpathak8678@gmail.com" TargetMode="External"/><Relationship Id="rId310" Type="http://schemas.openxmlformats.org/officeDocument/2006/relationships/hyperlink" Target="mailto:mprrdabhi@rediffmail.com" TargetMode="External"/><Relationship Id="rId70" Type="http://schemas.openxmlformats.org/officeDocument/2006/relationships/hyperlink" Target="mailto:mprrdabhi@rediffmail.com" TargetMode="External"/><Relationship Id="rId91" Type="http://schemas.openxmlformats.org/officeDocument/2006/relationships/hyperlink" Target="mailto:ecssanjay@rediffmail.com" TargetMode="External"/><Relationship Id="rId145" Type="http://schemas.openxmlformats.org/officeDocument/2006/relationships/hyperlink" Target="mailto:goliya.shasank@gmail.com" TargetMode="External"/><Relationship Id="rId166" Type="http://schemas.openxmlformats.org/officeDocument/2006/relationships/hyperlink" Target="mailto:anandshrivastava@gmail.com" TargetMode="External"/><Relationship Id="rId187" Type="http://schemas.openxmlformats.org/officeDocument/2006/relationships/hyperlink" Target="mailto:anandshrivastava@gmail.com" TargetMode="External"/><Relationship Id="rId1" Type="http://schemas.openxmlformats.org/officeDocument/2006/relationships/hyperlink" Target="mailto:dubeysurjeet7@gmail.com" TargetMode="External"/><Relationship Id="rId212" Type="http://schemas.openxmlformats.org/officeDocument/2006/relationships/hyperlink" Target="mailto:mprrdasgr2@gmail.com" TargetMode="External"/><Relationship Id="rId233" Type="http://schemas.openxmlformats.org/officeDocument/2006/relationships/hyperlink" Target="mailto:gmrrdartlm@rediffmail.com" TargetMode="External"/><Relationship Id="rId254" Type="http://schemas.openxmlformats.org/officeDocument/2006/relationships/hyperlink" Target="mailto:gmpiu_rajgarh2@rediffmail.com" TargetMode="External"/><Relationship Id="rId28" Type="http://schemas.openxmlformats.org/officeDocument/2006/relationships/hyperlink" Target="mailto:gmpiusidhi1@rediffmail.com" TargetMode="External"/><Relationship Id="rId49" Type="http://schemas.openxmlformats.org/officeDocument/2006/relationships/hyperlink" Target="mailto:rtripathi190@gmail.com" TargetMode="External"/><Relationship Id="rId114" Type="http://schemas.openxmlformats.org/officeDocument/2006/relationships/hyperlink" Target="mailto:prakashpathak8678@gmail.com" TargetMode="External"/><Relationship Id="rId275" Type="http://schemas.openxmlformats.org/officeDocument/2006/relationships/hyperlink" Target="mailto:neetesh123jain@gmail.com" TargetMode="External"/><Relationship Id="rId296" Type="http://schemas.openxmlformats.org/officeDocument/2006/relationships/hyperlink" Target="mailto:prakashpathak8678@gmail.com" TargetMode="External"/><Relationship Id="rId300" Type="http://schemas.openxmlformats.org/officeDocument/2006/relationships/hyperlink" Target="mailto:dubeysurjeet7@gmail.com" TargetMode="External"/><Relationship Id="rId60" Type="http://schemas.openxmlformats.org/officeDocument/2006/relationships/hyperlink" Target="mailto:gmrrdaguna@rediffmail.com" TargetMode="External"/><Relationship Id="rId81" Type="http://schemas.openxmlformats.org/officeDocument/2006/relationships/hyperlink" Target="mailto:nilaysingh91@gmail.com" TargetMode="External"/><Relationship Id="rId135" Type="http://schemas.openxmlformats.org/officeDocument/2006/relationships/hyperlink" Target="mailto:lowansiraj@gmail.com" TargetMode="External"/><Relationship Id="rId156" Type="http://schemas.openxmlformats.org/officeDocument/2006/relationships/hyperlink" Target="mailto:lowansiraj@gmail.com" TargetMode="External"/><Relationship Id="rId177" Type="http://schemas.openxmlformats.org/officeDocument/2006/relationships/hyperlink" Target="mailto:dubeysujeet@gmail.com" TargetMode="External"/><Relationship Id="rId198" Type="http://schemas.openxmlformats.org/officeDocument/2006/relationships/hyperlink" Target="mailto:prakashpathak8678@gmail.com" TargetMode="External"/><Relationship Id="rId202" Type="http://schemas.openxmlformats.org/officeDocument/2006/relationships/hyperlink" Target="mailto:ecssanjay@rediffmail.com" TargetMode="External"/><Relationship Id="rId223" Type="http://schemas.openxmlformats.org/officeDocument/2006/relationships/hyperlink" Target="mailto:nilaysingh91@gmail.com" TargetMode="External"/><Relationship Id="rId244" Type="http://schemas.openxmlformats.org/officeDocument/2006/relationships/hyperlink" Target="mailto:lowansiraj@gmail.com" TargetMode="External"/><Relationship Id="rId18" Type="http://schemas.openxmlformats.org/officeDocument/2006/relationships/hyperlink" Target="mailto:piu2chhindwara@rediffmail.com" TargetMode="External"/><Relationship Id="rId39" Type="http://schemas.openxmlformats.org/officeDocument/2006/relationships/hyperlink" Target="mailto:artplyusjmu@gmail.com" TargetMode="External"/><Relationship Id="rId265" Type="http://schemas.openxmlformats.org/officeDocument/2006/relationships/hyperlink" Target="mailto:dubeysurjeet7@gmail.com" TargetMode="External"/><Relationship Id="rId286" Type="http://schemas.openxmlformats.org/officeDocument/2006/relationships/hyperlink" Target="mailto:gmrrdaindor@rediffmail.com" TargetMode="External"/><Relationship Id="rId50" Type="http://schemas.openxmlformats.org/officeDocument/2006/relationships/hyperlink" Target="mailto:rtripathi190@gmail.com" TargetMode="External"/><Relationship Id="rId104" Type="http://schemas.openxmlformats.org/officeDocument/2006/relationships/hyperlink" Target="mailto:prakashpathak8678@gmail.com" TargetMode="External"/><Relationship Id="rId125" Type="http://schemas.openxmlformats.org/officeDocument/2006/relationships/hyperlink" Target="mailto:ecssanjay@rediffmail.com" TargetMode="External"/><Relationship Id="rId146" Type="http://schemas.openxmlformats.org/officeDocument/2006/relationships/hyperlink" Target="mailto:lowansiraj@gmail.com" TargetMode="External"/><Relationship Id="rId167" Type="http://schemas.openxmlformats.org/officeDocument/2006/relationships/hyperlink" Target="mailto:mprrdatkg@rediffmail.com" TargetMode="External"/><Relationship Id="rId188" Type="http://schemas.openxmlformats.org/officeDocument/2006/relationships/hyperlink" Target="mailto:mprrdatkg@rediffmail.com" TargetMode="External"/><Relationship Id="rId311" Type="http://schemas.openxmlformats.org/officeDocument/2006/relationships/hyperlink" Target="mailto:mprrdabhi@rediffmail.com" TargetMode="External"/><Relationship Id="rId71" Type="http://schemas.openxmlformats.org/officeDocument/2006/relationships/hyperlink" Target="mailto:mprrdabhi@rediffmail.com" TargetMode="External"/><Relationship Id="rId92" Type="http://schemas.openxmlformats.org/officeDocument/2006/relationships/hyperlink" Target="mailto:prakashpathak8678@gmail.com" TargetMode="External"/><Relationship Id="rId213" Type="http://schemas.openxmlformats.org/officeDocument/2006/relationships/hyperlink" Target="mailto:nilaysingh91@gmail.com" TargetMode="External"/><Relationship Id="rId234" Type="http://schemas.openxmlformats.org/officeDocument/2006/relationships/hyperlink" Target="mailto:gmrrdartlm@rediffmail.com" TargetMode="External"/><Relationship Id="rId2" Type="http://schemas.openxmlformats.org/officeDocument/2006/relationships/hyperlink" Target="mailto:nilaysingh91@gmail.com" TargetMode="External"/><Relationship Id="rId29" Type="http://schemas.openxmlformats.org/officeDocument/2006/relationships/hyperlink" Target="mailto:gmpiusidhi1@rediffmail.com" TargetMode="External"/><Relationship Id="rId255" Type="http://schemas.openxmlformats.org/officeDocument/2006/relationships/hyperlink" Target="mailto:gmpiu_rajgarh2@rediffmail.com" TargetMode="External"/><Relationship Id="rId276" Type="http://schemas.openxmlformats.org/officeDocument/2006/relationships/hyperlink" Target="mailto:gmrrda_mds@rediffmail.com" TargetMode="External"/><Relationship Id="rId297" Type="http://schemas.openxmlformats.org/officeDocument/2006/relationships/hyperlink" Target="mailto:ecssanjay@rediffmail.com" TargetMode="External"/><Relationship Id="rId40" Type="http://schemas.openxmlformats.org/officeDocument/2006/relationships/hyperlink" Target="mailto:artplyusjmu@gmail.com" TargetMode="External"/><Relationship Id="rId115" Type="http://schemas.openxmlformats.org/officeDocument/2006/relationships/hyperlink" Target="mailto:ecssanjay@rediffmail.com" TargetMode="External"/><Relationship Id="rId136" Type="http://schemas.openxmlformats.org/officeDocument/2006/relationships/hyperlink" Target="mailto:goliya.shasank@gmail.com" TargetMode="External"/><Relationship Id="rId157" Type="http://schemas.openxmlformats.org/officeDocument/2006/relationships/hyperlink" Target="mailto:gmujjain@rediffmail.com" TargetMode="External"/><Relationship Id="rId178" Type="http://schemas.openxmlformats.org/officeDocument/2006/relationships/hyperlink" Target="mailto:anandshrivastava@gmail.com" TargetMode="External"/><Relationship Id="rId301" Type="http://schemas.openxmlformats.org/officeDocument/2006/relationships/hyperlink" Target="mailto:nilaysingh91@gmail.com" TargetMode="External"/><Relationship Id="rId61" Type="http://schemas.openxmlformats.org/officeDocument/2006/relationships/hyperlink" Target="mailto:gmrrdaguna@rediffmail.com" TargetMode="External"/><Relationship Id="rId82" Type="http://schemas.openxmlformats.org/officeDocument/2006/relationships/hyperlink" Target="mailto:prakashpathak8678@gmail.com" TargetMode="External"/><Relationship Id="rId199" Type="http://schemas.openxmlformats.org/officeDocument/2006/relationships/hyperlink" Target="mailto:ecssanjay@rediffmail.com" TargetMode="External"/><Relationship Id="rId203" Type="http://schemas.openxmlformats.org/officeDocument/2006/relationships/hyperlink" Target="mailto:rtripathi19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19"/>
  <sheetViews>
    <sheetView view="pageBreakPreview" zoomScale="145" zoomScaleSheetLayoutView="145" workbookViewId="0">
      <pane xSplit="2" ySplit="1" topLeftCell="C5" activePane="bottomRight" state="frozen"/>
      <selection pane="topRight" activeCell="B1" sqref="B1"/>
      <selection pane="bottomLeft" activeCell="A2" sqref="A2"/>
      <selection pane="bottomRight" activeCell="A11" sqref="A11:XFD11"/>
    </sheetView>
  </sheetViews>
  <sheetFormatPr defaultRowHeight="15"/>
  <cols>
    <col min="1" max="1" width="9.140625" style="11"/>
    <col min="2" max="2" width="15.140625" style="11" bestFit="1" customWidth="1"/>
    <col min="3" max="3" width="14.7109375" style="11" bestFit="1" customWidth="1"/>
    <col min="4" max="4" width="14.85546875" style="11" customWidth="1"/>
    <col min="5" max="5" width="47.28515625" style="11" bestFit="1" customWidth="1"/>
    <col min="6" max="6" width="12.28515625" style="11" bestFit="1" customWidth="1"/>
    <col min="7" max="16384" width="9.140625" style="11"/>
  </cols>
  <sheetData>
    <row r="1" spans="1:7" s="5" customFormat="1">
      <c r="A1" s="36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</row>
    <row r="2" spans="1:7" s="62" customFormat="1">
      <c r="A2" s="58">
        <v>1</v>
      </c>
      <c r="B2" s="59" t="s">
        <v>111</v>
      </c>
      <c r="C2" s="59" t="s">
        <v>112</v>
      </c>
      <c r="D2" s="59" t="s">
        <v>8</v>
      </c>
      <c r="E2" s="60" t="s">
        <v>113</v>
      </c>
      <c r="F2" s="61">
        <v>1.5</v>
      </c>
      <c r="G2" s="62">
        <v>128.69920000000002</v>
      </c>
    </row>
    <row r="3" spans="1:7" s="62" customFormat="1" ht="33.75" customHeight="1">
      <c r="A3" s="58">
        <v>2</v>
      </c>
      <c r="B3" s="59" t="s">
        <v>114</v>
      </c>
      <c r="C3" s="59" t="s">
        <v>115</v>
      </c>
      <c r="D3" s="59" t="s">
        <v>10</v>
      </c>
      <c r="E3" s="63" t="s">
        <v>116</v>
      </c>
      <c r="F3" s="64">
        <v>3.15</v>
      </c>
      <c r="G3" s="62">
        <v>219.81119999999999</v>
      </c>
    </row>
    <row r="4" spans="1:7" s="62" customFormat="1">
      <c r="A4" s="58">
        <v>3</v>
      </c>
      <c r="B4" s="59" t="s">
        <v>114</v>
      </c>
      <c r="C4" s="59" t="s">
        <v>115</v>
      </c>
      <c r="D4" s="59" t="s">
        <v>10</v>
      </c>
      <c r="E4" s="63" t="s">
        <v>117</v>
      </c>
      <c r="F4" s="64">
        <v>2.5</v>
      </c>
      <c r="G4" s="62">
        <v>160.12639999999999</v>
      </c>
    </row>
    <row r="5" spans="1:7" s="62" customFormat="1">
      <c r="A5" s="58">
        <v>4</v>
      </c>
      <c r="B5" s="59" t="s">
        <v>114</v>
      </c>
      <c r="C5" s="59" t="s">
        <v>115</v>
      </c>
      <c r="D5" s="59" t="s">
        <v>10</v>
      </c>
      <c r="E5" s="63" t="s">
        <v>118</v>
      </c>
      <c r="F5" s="65">
        <v>3.85</v>
      </c>
      <c r="G5" s="62">
        <v>201.58880000000002</v>
      </c>
    </row>
    <row r="6" spans="1:7" s="62" customFormat="1">
      <c r="A6" s="58">
        <v>5</v>
      </c>
      <c r="B6" s="59" t="s">
        <v>114</v>
      </c>
      <c r="C6" s="59" t="s">
        <v>115</v>
      </c>
      <c r="D6" s="59" t="s">
        <v>10</v>
      </c>
      <c r="E6" s="63" t="s">
        <v>119</v>
      </c>
      <c r="F6" s="65">
        <v>2.78</v>
      </c>
      <c r="G6" s="62">
        <v>132.38400000000001</v>
      </c>
    </row>
    <row r="7" spans="1:7" s="62" customFormat="1">
      <c r="A7" s="58">
        <v>6</v>
      </c>
      <c r="B7" s="59" t="s">
        <v>120</v>
      </c>
      <c r="C7" s="59" t="s">
        <v>120</v>
      </c>
      <c r="D7" s="59" t="s">
        <v>13</v>
      </c>
      <c r="E7" s="63" t="s">
        <v>121</v>
      </c>
      <c r="F7" s="61">
        <v>2.96</v>
      </c>
      <c r="G7" s="62">
        <v>223.92160000000001</v>
      </c>
    </row>
    <row r="8" spans="1:7" s="62" customFormat="1">
      <c r="A8" s="58">
        <v>7</v>
      </c>
      <c r="B8" s="59" t="s">
        <v>122</v>
      </c>
      <c r="C8" s="59" t="s">
        <v>122</v>
      </c>
      <c r="D8" s="59" t="s">
        <v>14</v>
      </c>
      <c r="E8" s="60" t="s">
        <v>123</v>
      </c>
      <c r="F8" s="61">
        <v>4</v>
      </c>
      <c r="G8" s="62">
        <v>304.9984</v>
      </c>
    </row>
    <row r="9" spans="1:7">
      <c r="A9" s="10">
        <v>8</v>
      </c>
      <c r="B9" s="6" t="s">
        <v>37</v>
      </c>
      <c r="C9" s="6" t="s">
        <v>124</v>
      </c>
      <c r="D9" s="7" t="s">
        <v>38</v>
      </c>
      <c r="E9" s="14" t="s">
        <v>125</v>
      </c>
      <c r="F9" s="9">
        <v>1.6</v>
      </c>
      <c r="G9" s="11">
        <v>123.6816</v>
      </c>
    </row>
    <row r="10" spans="1:7">
      <c r="A10" s="10">
        <v>9</v>
      </c>
      <c r="B10" s="6" t="s">
        <v>126</v>
      </c>
      <c r="C10" s="6" t="s">
        <v>127</v>
      </c>
      <c r="D10" s="6" t="s">
        <v>39</v>
      </c>
      <c r="E10" s="1" t="s">
        <v>128</v>
      </c>
      <c r="F10" s="15">
        <v>2.38</v>
      </c>
      <c r="G10" s="11">
        <v>156.49760000000003</v>
      </c>
    </row>
    <row r="11" spans="1:7">
      <c r="A11" s="10">
        <v>10</v>
      </c>
      <c r="B11" s="6" t="s">
        <v>129</v>
      </c>
      <c r="C11" s="6" t="s">
        <v>130</v>
      </c>
      <c r="D11" s="6" t="s">
        <v>131</v>
      </c>
      <c r="E11" s="1" t="s">
        <v>132</v>
      </c>
      <c r="F11" s="15">
        <v>3.65</v>
      </c>
      <c r="G11" s="11">
        <v>214.07680000000002</v>
      </c>
    </row>
    <row r="12" spans="1:7">
      <c r="A12" s="10">
        <v>11</v>
      </c>
      <c r="B12" s="6" t="s">
        <v>133</v>
      </c>
      <c r="C12" s="6" t="s">
        <v>134</v>
      </c>
      <c r="D12" s="6" t="s">
        <v>135</v>
      </c>
      <c r="E12" s="1" t="s">
        <v>136</v>
      </c>
      <c r="F12" s="15">
        <v>13.4</v>
      </c>
      <c r="G12" s="11">
        <v>781.37919999999997</v>
      </c>
    </row>
    <row r="13" spans="1:7">
      <c r="A13" s="10">
        <v>12</v>
      </c>
      <c r="B13" s="6" t="s">
        <v>133</v>
      </c>
      <c r="C13" s="6" t="s">
        <v>137</v>
      </c>
      <c r="D13" s="7" t="s">
        <v>138</v>
      </c>
      <c r="E13" s="16" t="s">
        <v>139</v>
      </c>
      <c r="F13" s="17">
        <v>4.3499999999999996</v>
      </c>
      <c r="G13" s="11">
        <v>297.36</v>
      </c>
    </row>
    <row r="14" spans="1:7">
      <c r="A14" s="10">
        <v>13</v>
      </c>
      <c r="B14" s="6" t="s">
        <v>47</v>
      </c>
      <c r="C14" s="6" t="s">
        <v>47</v>
      </c>
      <c r="D14" s="7" t="s">
        <v>140</v>
      </c>
      <c r="E14" s="16" t="s">
        <v>141</v>
      </c>
      <c r="F14" s="17">
        <v>7</v>
      </c>
      <c r="G14" s="11">
        <v>442.26560000000001</v>
      </c>
    </row>
    <row r="15" spans="1:7">
      <c r="A15" s="10">
        <v>14</v>
      </c>
      <c r="B15" s="6" t="s">
        <v>47</v>
      </c>
      <c r="C15" s="6" t="s">
        <v>47</v>
      </c>
      <c r="D15" s="7" t="s">
        <v>140</v>
      </c>
      <c r="E15" s="18" t="s">
        <v>142</v>
      </c>
      <c r="F15" s="19">
        <v>0.8</v>
      </c>
      <c r="G15" s="11">
        <v>66.270399999999995</v>
      </c>
    </row>
    <row r="16" spans="1:7">
      <c r="A16" s="10">
        <v>15</v>
      </c>
      <c r="B16" s="6" t="s">
        <v>47</v>
      </c>
      <c r="C16" s="6" t="s">
        <v>47</v>
      </c>
      <c r="D16" s="7" t="s">
        <v>140</v>
      </c>
      <c r="E16" s="18" t="s">
        <v>143</v>
      </c>
      <c r="F16" s="19">
        <v>8.4</v>
      </c>
      <c r="G16" s="11">
        <v>519.2432</v>
      </c>
    </row>
    <row r="17" spans="1:7">
      <c r="A17" s="10">
        <v>16</v>
      </c>
      <c r="B17" s="6" t="s">
        <v>47</v>
      </c>
      <c r="C17" s="6" t="s">
        <v>47</v>
      </c>
      <c r="D17" s="7" t="s">
        <v>144</v>
      </c>
      <c r="E17" s="18" t="s">
        <v>145</v>
      </c>
      <c r="F17" s="19">
        <v>2.6</v>
      </c>
      <c r="G17" s="11">
        <v>250.82400000000001</v>
      </c>
    </row>
    <row r="18" spans="1:7">
      <c r="A18" s="10">
        <v>17</v>
      </c>
      <c r="B18" s="6" t="s">
        <v>47</v>
      </c>
      <c r="C18" s="6" t="s">
        <v>47</v>
      </c>
      <c r="D18" s="7" t="s">
        <v>144</v>
      </c>
      <c r="E18" s="18" t="s">
        <v>146</v>
      </c>
      <c r="F18" s="19">
        <v>2.2000000000000002</v>
      </c>
      <c r="G18" s="11">
        <v>181.80960000000002</v>
      </c>
    </row>
    <row r="19" spans="1:7">
      <c r="A19" s="10">
        <v>18</v>
      </c>
      <c r="B19" s="6" t="s">
        <v>47</v>
      </c>
      <c r="C19" s="6" t="s">
        <v>47</v>
      </c>
      <c r="D19" s="7" t="s">
        <v>147</v>
      </c>
      <c r="E19" s="20" t="s">
        <v>148</v>
      </c>
      <c r="F19" s="19">
        <v>2.5</v>
      </c>
      <c r="G19" s="11">
        <v>181.0256</v>
      </c>
    </row>
    <row r="20" spans="1:7">
      <c r="A20" s="10">
        <v>19</v>
      </c>
      <c r="B20" s="6" t="s">
        <v>149</v>
      </c>
      <c r="C20" s="6" t="s">
        <v>48</v>
      </c>
      <c r="D20" s="7" t="s">
        <v>150</v>
      </c>
      <c r="E20" s="20" t="s">
        <v>151</v>
      </c>
      <c r="F20" s="19">
        <v>4.8</v>
      </c>
      <c r="G20" s="11">
        <v>279.24959999999999</v>
      </c>
    </row>
    <row r="21" spans="1:7">
      <c r="A21" s="10">
        <v>20</v>
      </c>
      <c r="B21" s="6" t="s">
        <v>152</v>
      </c>
      <c r="C21" s="6" t="s">
        <v>152</v>
      </c>
      <c r="D21" s="7" t="s">
        <v>153</v>
      </c>
      <c r="E21" s="20" t="s">
        <v>154</v>
      </c>
      <c r="F21" s="21">
        <v>4.25</v>
      </c>
      <c r="G21" s="11">
        <v>306.43200000000002</v>
      </c>
    </row>
    <row r="22" spans="1:7">
      <c r="A22" s="10">
        <v>21</v>
      </c>
      <c r="B22" s="6" t="s">
        <v>152</v>
      </c>
      <c r="C22" s="6" t="s">
        <v>152</v>
      </c>
      <c r="D22" s="7" t="s">
        <v>155</v>
      </c>
      <c r="E22" s="22" t="s">
        <v>156</v>
      </c>
      <c r="F22" s="9">
        <v>1.3</v>
      </c>
      <c r="G22" s="11">
        <v>104.7088</v>
      </c>
    </row>
    <row r="23" spans="1:7">
      <c r="A23" s="10">
        <v>22</v>
      </c>
      <c r="B23" s="6" t="s">
        <v>152</v>
      </c>
      <c r="C23" s="6" t="s">
        <v>152</v>
      </c>
      <c r="D23" s="7" t="s">
        <v>155</v>
      </c>
      <c r="E23" s="8" t="s">
        <v>157</v>
      </c>
      <c r="F23" s="9">
        <v>1.4</v>
      </c>
      <c r="G23" s="11">
        <v>78.489599999999996</v>
      </c>
    </row>
    <row r="24" spans="1:7">
      <c r="A24" s="10">
        <v>23</v>
      </c>
      <c r="B24" s="6" t="s">
        <v>158</v>
      </c>
      <c r="C24" s="6" t="s">
        <v>159</v>
      </c>
      <c r="D24" s="7" t="s">
        <v>160</v>
      </c>
      <c r="E24" s="8" t="s">
        <v>161</v>
      </c>
      <c r="F24" s="9">
        <v>2.15</v>
      </c>
      <c r="G24" s="11">
        <v>156.03840000000002</v>
      </c>
    </row>
    <row r="25" spans="1:7">
      <c r="A25" s="10">
        <v>24</v>
      </c>
      <c r="B25" s="6" t="s">
        <v>158</v>
      </c>
      <c r="C25" s="6" t="s">
        <v>162</v>
      </c>
      <c r="D25" s="7" t="s">
        <v>163</v>
      </c>
      <c r="E25" s="8" t="s">
        <v>164</v>
      </c>
      <c r="F25" s="9">
        <v>2.9</v>
      </c>
      <c r="G25" s="11">
        <v>174.29439999999997</v>
      </c>
    </row>
    <row r="26" spans="1:7">
      <c r="A26" s="10">
        <v>25</v>
      </c>
      <c r="B26" s="6" t="s">
        <v>158</v>
      </c>
      <c r="C26" s="6" t="s">
        <v>162</v>
      </c>
      <c r="D26" s="7" t="s">
        <v>163</v>
      </c>
      <c r="E26" s="22" t="s">
        <v>165</v>
      </c>
      <c r="F26" s="9">
        <v>1.7</v>
      </c>
      <c r="G26" s="11">
        <v>104.8768</v>
      </c>
    </row>
    <row r="27" spans="1:7">
      <c r="A27" s="10">
        <v>26</v>
      </c>
      <c r="B27" s="6" t="s">
        <v>158</v>
      </c>
      <c r="C27" s="6" t="s">
        <v>162</v>
      </c>
      <c r="D27" s="7" t="s">
        <v>163</v>
      </c>
      <c r="E27" s="22" t="s">
        <v>166</v>
      </c>
      <c r="F27" s="17">
        <v>5.3</v>
      </c>
      <c r="G27" s="11">
        <v>314.33920000000001</v>
      </c>
    </row>
    <row r="28" spans="1:7">
      <c r="A28" s="10">
        <v>27</v>
      </c>
      <c r="B28" s="6" t="s">
        <v>158</v>
      </c>
      <c r="C28" s="6" t="s">
        <v>162</v>
      </c>
      <c r="D28" s="7" t="s">
        <v>167</v>
      </c>
      <c r="E28" s="22" t="s">
        <v>168</v>
      </c>
      <c r="F28" s="17">
        <v>3.31</v>
      </c>
      <c r="G28" s="11">
        <v>202.4512</v>
      </c>
    </row>
    <row r="29" spans="1:7">
      <c r="A29" s="10">
        <v>28</v>
      </c>
      <c r="B29" s="6" t="s">
        <v>158</v>
      </c>
      <c r="C29" s="6" t="s">
        <v>162</v>
      </c>
      <c r="D29" s="7" t="s">
        <v>167</v>
      </c>
      <c r="E29" s="22" t="s">
        <v>169</v>
      </c>
      <c r="F29" s="17">
        <v>1.26</v>
      </c>
      <c r="G29" s="11">
        <v>79.822399999999988</v>
      </c>
    </row>
    <row r="30" spans="1:7" ht="15.75">
      <c r="A30" s="10">
        <v>29</v>
      </c>
      <c r="B30" s="6" t="s">
        <v>170</v>
      </c>
      <c r="C30" s="6" t="s">
        <v>171</v>
      </c>
      <c r="D30" s="23" t="s">
        <v>172</v>
      </c>
      <c r="E30" s="24" t="s">
        <v>173</v>
      </c>
      <c r="F30" s="9">
        <v>8.9</v>
      </c>
      <c r="G30" s="11">
        <v>349.61920000000003</v>
      </c>
    </row>
    <row r="31" spans="1:7" ht="15.75">
      <c r="A31" s="10">
        <v>30</v>
      </c>
      <c r="B31" s="6" t="s">
        <v>174</v>
      </c>
      <c r="C31" s="6" t="s">
        <v>175</v>
      </c>
      <c r="D31" s="23" t="s">
        <v>176</v>
      </c>
      <c r="E31" s="24" t="s">
        <v>53</v>
      </c>
      <c r="F31" s="9">
        <v>9.1999999999999993</v>
      </c>
      <c r="G31" s="11">
        <v>624.63520000000005</v>
      </c>
    </row>
    <row r="32" spans="1:7" ht="15.75">
      <c r="A32" s="10">
        <v>31</v>
      </c>
      <c r="B32" s="6" t="s">
        <v>174</v>
      </c>
      <c r="C32" s="6" t="s">
        <v>175</v>
      </c>
      <c r="D32" s="23" t="s">
        <v>177</v>
      </c>
      <c r="E32" s="24" t="s">
        <v>54</v>
      </c>
      <c r="F32" s="9">
        <v>2.7</v>
      </c>
      <c r="G32" s="11">
        <v>204.47839999999999</v>
      </c>
    </row>
    <row r="33" spans="1:7" ht="30">
      <c r="A33" s="10">
        <v>32</v>
      </c>
      <c r="B33" s="6" t="s">
        <v>174</v>
      </c>
      <c r="C33" s="6" t="s">
        <v>175</v>
      </c>
      <c r="D33" s="7" t="s">
        <v>177</v>
      </c>
      <c r="E33" s="22" t="s">
        <v>55</v>
      </c>
      <c r="F33" s="25">
        <v>5.6</v>
      </c>
      <c r="G33" s="11">
        <v>384.74239999999998</v>
      </c>
    </row>
    <row r="34" spans="1:7">
      <c r="A34" s="10">
        <v>33</v>
      </c>
      <c r="B34" s="6" t="s">
        <v>174</v>
      </c>
      <c r="C34" s="6" t="s">
        <v>175</v>
      </c>
      <c r="D34" s="7" t="s">
        <v>178</v>
      </c>
      <c r="E34" s="22" t="s">
        <v>179</v>
      </c>
      <c r="F34" s="25">
        <v>2.35</v>
      </c>
      <c r="G34" s="11">
        <v>132.13759999999999</v>
      </c>
    </row>
    <row r="35" spans="1:7">
      <c r="A35" s="10">
        <v>34</v>
      </c>
      <c r="B35" s="6" t="s">
        <v>174</v>
      </c>
      <c r="C35" s="6" t="s">
        <v>175</v>
      </c>
      <c r="D35" s="7" t="s">
        <v>178</v>
      </c>
      <c r="E35" s="26" t="s">
        <v>180</v>
      </c>
      <c r="F35" s="9">
        <v>11.2</v>
      </c>
      <c r="G35" s="11">
        <v>742.28</v>
      </c>
    </row>
    <row r="36" spans="1:7">
      <c r="A36" s="10">
        <v>35</v>
      </c>
      <c r="B36" s="6" t="s">
        <v>174</v>
      </c>
      <c r="C36" s="6" t="s">
        <v>181</v>
      </c>
      <c r="D36" s="7" t="s">
        <v>182</v>
      </c>
      <c r="E36" s="8" t="s">
        <v>183</v>
      </c>
      <c r="F36" s="9">
        <v>6.2</v>
      </c>
      <c r="G36" s="11">
        <v>428.3888</v>
      </c>
    </row>
    <row r="37" spans="1:7" s="40" customFormat="1">
      <c r="A37" s="10">
        <v>36</v>
      </c>
      <c r="B37" s="37" t="s">
        <v>174</v>
      </c>
      <c r="C37" s="37" t="s">
        <v>181</v>
      </c>
      <c r="D37" s="37" t="s">
        <v>184</v>
      </c>
      <c r="E37" s="38" t="s">
        <v>185</v>
      </c>
      <c r="F37" s="39">
        <v>6.5</v>
      </c>
      <c r="G37" s="40">
        <v>401.06080000000003</v>
      </c>
    </row>
    <row r="38" spans="1:7">
      <c r="A38" s="10">
        <v>37</v>
      </c>
      <c r="B38" s="6" t="s">
        <v>174</v>
      </c>
      <c r="C38" s="6" t="s">
        <v>181</v>
      </c>
      <c r="D38" s="7" t="s">
        <v>186</v>
      </c>
      <c r="E38" s="26" t="s">
        <v>187</v>
      </c>
      <c r="F38" s="27">
        <v>20.6</v>
      </c>
      <c r="G38" s="11">
        <v>1240.3552</v>
      </c>
    </row>
    <row r="39" spans="1:7">
      <c r="A39" s="10">
        <v>38</v>
      </c>
      <c r="B39" s="6" t="s">
        <v>174</v>
      </c>
      <c r="C39" s="6" t="s">
        <v>181</v>
      </c>
      <c r="D39" s="7" t="s">
        <v>188</v>
      </c>
      <c r="E39" s="26" t="s">
        <v>189</v>
      </c>
      <c r="F39" s="27">
        <v>2.83</v>
      </c>
      <c r="G39" s="11">
        <v>170.63200000000003</v>
      </c>
    </row>
    <row r="40" spans="1:7">
      <c r="A40" s="10">
        <v>39</v>
      </c>
      <c r="B40" s="6" t="s">
        <v>174</v>
      </c>
      <c r="C40" s="6" t="s">
        <v>181</v>
      </c>
      <c r="D40" s="7" t="s">
        <v>188</v>
      </c>
      <c r="E40" s="8" t="s">
        <v>190</v>
      </c>
      <c r="F40" s="9">
        <v>5.35</v>
      </c>
      <c r="G40" s="11">
        <v>338.92320000000001</v>
      </c>
    </row>
    <row r="41" spans="1:7">
      <c r="A41" s="10">
        <v>40</v>
      </c>
      <c r="B41" s="6" t="s">
        <v>191</v>
      </c>
      <c r="C41" s="6" t="s">
        <v>191</v>
      </c>
      <c r="D41" s="7" t="s">
        <v>192</v>
      </c>
      <c r="E41" s="8" t="s">
        <v>193</v>
      </c>
      <c r="F41" s="9">
        <v>4.78</v>
      </c>
      <c r="G41" s="11">
        <v>288.77856000000003</v>
      </c>
    </row>
    <row r="42" spans="1:7">
      <c r="A42" s="10">
        <v>41</v>
      </c>
      <c r="B42" s="6" t="s">
        <v>191</v>
      </c>
      <c r="C42" s="6" t="s">
        <v>191</v>
      </c>
      <c r="D42" s="7" t="s">
        <v>192</v>
      </c>
      <c r="E42" s="28" t="s">
        <v>194</v>
      </c>
      <c r="F42" s="29">
        <v>2.6749999999999998</v>
      </c>
      <c r="G42" s="11">
        <v>150.76432</v>
      </c>
    </row>
    <row r="43" spans="1:7">
      <c r="A43" s="10">
        <v>42</v>
      </c>
      <c r="B43" s="6" t="s">
        <v>191</v>
      </c>
      <c r="C43" s="6" t="s">
        <v>191</v>
      </c>
      <c r="D43" s="7" t="s">
        <v>192</v>
      </c>
      <c r="E43" s="28" t="s">
        <v>195</v>
      </c>
      <c r="F43" s="29">
        <v>2.95</v>
      </c>
      <c r="G43" s="11">
        <v>190.12</v>
      </c>
    </row>
    <row r="44" spans="1:7">
      <c r="A44" s="10">
        <v>43</v>
      </c>
      <c r="B44" s="6" t="s">
        <v>191</v>
      </c>
      <c r="C44" s="6" t="s">
        <v>191</v>
      </c>
      <c r="D44" s="7" t="s">
        <v>192</v>
      </c>
      <c r="E44" s="28" t="s">
        <v>56</v>
      </c>
      <c r="F44" s="29">
        <v>2.0499999999999998</v>
      </c>
      <c r="G44" s="11">
        <v>164.04527999999999</v>
      </c>
    </row>
    <row r="45" spans="1:7">
      <c r="A45" s="10">
        <v>44</v>
      </c>
      <c r="B45" s="6" t="s">
        <v>191</v>
      </c>
      <c r="C45" s="6" t="s">
        <v>191</v>
      </c>
      <c r="D45" s="7" t="s">
        <v>192</v>
      </c>
      <c r="E45" s="28" t="s">
        <v>57</v>
      </c>
      <c r="F45" s="29">
        <v>2.8</v>
      </c>
      <c r="G45" s="11">
        <v>232.72255999999999</v>
      </c>
    </row>
    <row r="46" spans="1:7">
      <c r="A46" s="10">
        <v>45</v>
      </c>
      <c r="B46" s="6" t="s">
        <v>191</v>
      </c>
      <c r="C46" s="6" t="s">
        <v>191</v>
      </c>
      <c r="D46" s="7" t="s">
        <v>196</v>
      </c>
      <c r="E46" s="28" t="s">
        <v>197</v>
      </c>
      <c r="F46" s="29">
        <v>7.78</v>
      </c>
      <c r="G46" s="11">
        <v>490.67200000000003</v>
      </c>
    </row>
    <row r="47" spans="1:7">
      <c r="A47" s="10">
        <v>46</v>
      </c>
      <c r="B47" s="6" t="s">
        <v>198</v>
      </c>
      <c r="C47" s="6" t="s">
        <v>199</v>
      </c>
      <c r="D47" s="7" t="s">
        <v>200</v>
      </c>
      <c r="E47" s="8" t="s">
        <v>201</v>
      </c>
      <c r="F47" s="9">
        <v>1.7</v>
      </c>
      <c r="G47" s="11">
        <v>99.467200000000005</v>
      </c>
    </row>
    <row r="48" spans="1:7">
      <c r="A48" s="10">
        <v>47</v>
      </c>
      <c r="B48" s="6" t="s">
        <v>198</v>
      </c>
      <c r="C48" s="6" t="s">
        <v>199</v>
      </c>
      <c r="D48" s="7" t="s">
        <v>200</v>
      </c>
      <c r="E48" s="22" t="s">
        <v>202</v>
      </c>
      <c r="F48" s="30">
        <v>2.0499999999999998</v>
      </c>
      <c r="G48" s="11">
        <v>118.2272</v>
      </c>
    </row>
    <row r="49" spans="1:7">
      <c r="A49" s="10">
        <v>48</v>
      </c>
      <c r="B49" s="6" t="s">
        <v>198</v>
      </c>
      <c r="C49" s="6" t="s">
        <v>199</v>
      </c>
      <c r="D49" s="7" t="s">
        <v>203</v>
      </c>
      <c r="E49" s="22" t="s">
        <v>204</v>
      </c>
      <c r="F49" s="30">
        <v>2.7</v>
      </c>
      <c r="G49" s="11">
        <v>158.91679999999999</v>
      </c>
    </row>
    <row r="50" spans="1:7">
      <c r="A50" s="10">
        <v>49</v>
      </c>
      <c r="B50" s="6" t="s">
        <v>198</v>
      </c>
      <c r="C50" s="6" t="s">
        <v>199</v>
      </c>
      <c r="D50" s="7" t="s">
        <v>205</v>
      </c>
      <c r="E50" s="22" t="s">
        <v>206</v>
      </c>
      <c r="F50" s="2">
        <v>3.3</v>
      </c>
      <c r="G50" s="11">
        <v>231.56</v>
      </c>
    </row>
    <row r="51" spans="1:7">
      <c r="A51" s="10">
        <v>50</v>
      </c>
      <c r="B51" s="6" t="s">
        <v>198</v>
      </c>
      <c r="C51" s="6" t="s">
        <v>199</v>
      </c>
      <c r="D51" s="7" t="s">
        <v>205</v>
      </c>
      <c r="E51" s="22" t="s">
        <v>207</v>
      </c>
      <c r="F51" s="2">
        <v>3.55</v>
      </c>
      <c r="G51" s="11">
        <v>270.62560000000002</v>
      </c>
    </row>
    <row r="52" spans="1:7">
      <c r="A52" s="10">
        <v>51</v>
      </c>
      <c r="B52" s="6" t="s">
        <v>208</v>
      </c>
      <c r="C52" s="6" t="s">
        <v>209</v>
      </c>
      <c r="D52" s="7" t="s">
        <v>210</v>
      </c>
      <c r="E52" s="31" t="s">
        <v>211</v>
      </c>
      <c r="F52" s="2">
        <v>2.4</v>
      </c>
      <c r="G52" s="11">
        <v>167.7088</v>
      </c>
    </row>
    <row r="53" spans="1:7">
      <c r="A53" s="10">
        <v>52</v>
      </c>
      <c r="B53" s="6" t="s">
        <v>208</v>
      </c>
      <c r="C53" s="6" t="s">
        <v>212</v>
      </c>
      <c r="D53" s="7" t="s">
        <v>213</v>
      </c>
      <c r="E53" s="31" t="s">
        <v>214</v>
      </c>
      <c r="F53" s="2">
        <v>3.2</v>
      </c>
      <c r="G53" s="11">
        <v>188.52960000000002</v>
      </c>
    </row>
    <row r="54" spans="1:7">
      <c r="A54" s="10">
        <v>53</v>
      </c>
      <c r="B54" s="6" t="s">
        <v>208</v>
      </c>
      <c r="C54" s="6" t="s">
        <v>212</v>
      </c>
      <c r="D54" s="7" t="s">
        <v>213</v>
      </c>
      <c r="E54" s="31" t="s">
        <v>215</v>
      </c>
      <c r="F54" s="2">
        <v>4.9800000000000004</v>
      </c>
      <c r="G54" s="11">
        <v>261.81120000000004</v>
      </c>
    </row>
    <row r="55" spans="1:7">
      <c r="A55" s="10">
        <v>54</v>
      </c>
      <c r="B55" s="6" t="s">
        <v>208</v>
      </c>
      <c r="C55" s="6" t="s">
        <v>212</v>
      </c>
      <c r="D55" s="7" t="s">
        <v>216</v>
      </c>
      <c r="E55" s="31" t="s">
        <v>217</v>
      </c>
      <c r="F55" s="2">
        <v>6.33</v>
      </c>
      <c r="G55" s="11">
        <v>392.33600000000001</v>
      </c>
    </row>
    <row r="56" spans="1:7">
      <c r="A56" s="10">
        <v>55</v>
      </c>
      <c r="B56" s="6" t="s">
        <v>72</v>
      </c>
      <c r="C56" s="6" t="s">
        <v>72</v>
      </c>
      <c r="D56" s="7" t="s">
        <v>218</v>
      </c>
      <c r="E56" s="31" t="s">
        <v>219</v>
      </c>
      <c r="F56" s="2">
        <v>1.3</v>
      </c>
      <c r="G56" s="11">
        <v>80.796800000000005</v>
      </c>
    </row>
    <row r="57" spans="1:7">
      <c r="A57" s="10">
        <v>56</v>
      </c>
      <c r="B57" s="6" t="s">
        <v>72</v>
      </c>
      <c r="C57" s="6" t="s">
        <v>72</v>
      </c>
      <c r="D57" s="7" t="s">
        <v>218</v>
      </c>
      <c r="E57" s="8" t="s">
        <v>220</v>
      </c>
      <c r="F57" s="9">
        <v>2.4</v>
      </c>
      <c r="G57" s="11">
        <v>195.69759999999999</v>
      </c>
    </row>
    <row r="58" spans="1:7">
      <c r="A58" s="10">
        <v>57</v>
      </c>
      <c r="B58" s="6" t="s">
        <v>72</v>
      </c>
      <c r="C58" s="6" t="s">
        <v>72</v>
      </c>
      <c r="D58" s="7" t="s">
        <v>218</v>
      </c>
      <c r="E58" s="8" t="s">
        <v>221</v>
      </c>
      <c r="F58" s="9">
        <v>2.8279999999999998</v>
      </c>
      <c r="G58" s="11">
        <v>214.2336</v>
      </c>
    </row>
    <row r="59" spans="1:7">
      <c r="A59" s="10">
        <v>58</v>
      </c>
      <c r="B59" s="6" t="s">
        <v>72</v>
      </c>
      <c r="C59" s="6" t="s">
        <v>72</v>
      </c>
      <c r="D59" s="7" t="s">
        <v>222</v>
      </c>
      <c r="E59" s="8" t="s">
        <v>223</v>
      </c>
      <c r="F59" s="9">
        <v>1.32</v>
      </c>
      <c r="G59" s="11">
        <v>98.56</v>
      </c>
    </row>
    <row r="60" spans="1:7">
      <c r="A60" s="10">
        <v>59</v>
      </c>
      <c r="B60" s="6" t="s">
        <v>72</v>
      </c>
      <c r="C60" s="6" t="s">
        <v>72</v>
      </c>
      <c r="D60" s="7" t="s">
        <v>222</v>
      </c>
      <c r="E60" s="8" t="s">
        <v>224</v>
      </c>
      <c r="F60" s="9">
        <v>0.52</v>
      </c>
      <c r="G60" s="11">
        <v>33.667200000000001</v>
      </c>
    </row>
    <row r="61" spans="1:7">
      <c r="A61" s="10">
        <v>60</v>
      </c>
      <c r="B61" s="6" t="s">
        <v>72</v>
      </c>
      <c r="C61" s="6" t="s">
        <v>72</v>
      </c>
      <c r="D61" s="7" t="s">
        <v>225</v>
      </c>
      <c r="E61" s="8" t="s">
        <v>226</v>
      </c>
      <c r="F61" s="9">
        <v>2.95</v>
      </c>
      <c r="G61" s="11">
        <v>199.59520000000001</v>
      </c>
    </row>
    <row r="62" spans="1:7">
      <c r="A62" s="10">
        <v>61</v>
      </c>
      <c r="B62" s="6" t="s">
        <v>227</v>
      </c>
      <c r="C62" s="6" t="s">
        <v>227</v>
      </c>
      <c r="D62" s="7" t="s">
        <v>228</v>
      </c>
      <c r="E62" s="22" t="s">
        <v>229</v>
      </c>
      <c r="F62" s="9">
        <v>5.15</v>
      </c>
      <c r="G62" s="11">
        <v>342.05920000000003</v>
      </c>
    </row>
    <row r="63" spans="1:7">
      <c r="A63" s="10">
        <v>62</v>
      </c>
      <c r="B63" s="6" t="s">
        <v>230</v>
      </c>
      <c r="C63" s="6" t="s">
        <v>231</v>
      </c>
      <c r="D63" s="7" t="s">
        <v>232</v>
      </c>
      <c r="E63" s="28" t="s">
        <v>233</v>
      </c>
      <c r="F63" s="29">
        <v>2.8</v>
      </c>
      <c r="G63" s="11">
        <v>204.59040000000002</v>
      </c>
    </row>
    <row r="64" spans="1:7">
      <c r="A64" s="10">
        <v>63</v>
      </c>
      <c r="B64" s="6" t="s">
        <v>230</v>
      </c>
      <c r="C64" s="6" t="s">
        <v>231</v>
      </c>
      <c r="D64" s="7" t="s">
        <v>232</v>
      </c>
      <c r="E64" s="28" t="s">
        <v>234</v>
      </c>
      <c r="F64" s="29">
        <v>4.05</v>
      </c>
      <c r="G64" s="11">
        <v>260.52320000000003</v>
      </c>
    </row>
    <row r="65" spans="1:7">
      <c r="A65" s="10">
        <v>64</v>
      </c>
      <c r="B65" s="6" t="s">
        <v>230</v>
      </c>
      <c r="C65" s="6" t="s">
        <v>231</v>
      </c>
      <c r="D65" s="7" t="s">
        <v>235</v>
      </c>
      <c r="E65" s="28" t="s">
        <v>236</v>
      </c>
      <c r="F65" s="29">
        <v>5.25</v>
      </c>
      <c r="G65" s="11">
        <v>355.53280000000001</v>
      </c>
    </row>
    <row r="66" spans="1:7">
      <c r="A66" s="10">
        <v>65</v>
      </c>
      <c r="B66" s="6" t="s">
        <v>230</v>
      </c>
      <c r="C66" s="6" t="s">
        <v>231</v>
      </c>
      <c r="D66" s="7" t="s">
        <v>237</v>
      </c>
      <c r="E66" s="28" t="s">
        <v>238</v>
      </c>
      <c r="F66" s="29">
        <v>4.5999999999999996</v>
      </c>
      <c r="G66" s="11">
        <v>254.3184</v>
      </c>
    </row>
    <row r="67" spans="1:7">
      <c r="A67" s="10">
        <v>66</v>
      </c>
      <c r="B67" s="6" t="s">
        <v>230</v>
      </c>
      <c r="C67" s="6" t="s">
        <v>231</v>
      </c>
      <c r="D67" s="7" t="s">
        <v>239</v>
      </c>
      <c r="E67" s="28" t="s">
        <v>240</v>
      </c>
      <c r="F67" s="29">
        <v>1.2549999999999999</v>
      </c>
      <c r="G67" s="11">
        <v>79.923199999999994</v>
      </c>
    </row>
    <row r="68" spans="1:7">
      <c r="A68" s="10">
        <v>67</v>
      </c>
      <c r="B68" s="6" t="s">
        <v>230</v>
      </c>
      <c r="C68" s="6" t="s">
        <v>241</v>
      </c>
      <c r="D68" s="7" t="s">
        <v>242</v>
      </c>
      <c r="E68" s="28" t="s">
        <v>243</v>
      </c>
      <c r="F68" s="29">
        <v>3.29</v>
      </c>
      <c r="G68" s="11">
        <v>195.74239999999998</v>
      </c>
    </row>
    <row r="69" spans="1:7">
      <c r="A69" s="10">
        <v>68</v>
      </c>
      <c r="B69" s="6" t="s">
        <v>244</v>
      </c>
      <c r="C69" s="6" t="s">
        <v>244</v>
      </c>
      <c r="D69" s="7" t="s">
        <v>245</v>
      </c>
      <c r="E69" s="28" t="s">
        <v>246</v>
      </c>
      <c r="F69" s="29">
        <v>2.35</v>
      </c>
      <c r="G69" s="11">
        <v>151.04320000000001</v>
      </c>
    </row>
    <row r="70" spans="1:7">
      <c r="A70" s="10">
        <v>69</v>
      </c>
      <c r="B70" s="6" t="s">
        <v>244</v>
      </c>
      <c r="C70" s="6" t="s">
        <v>244</v>
      </c>
      <c r="D70" s="7" t="s">
        <v>245</v>
      </c>
      <c r="E70" s="8" t="s">
        <v>247</v>
      </c>
      <c r="F70" s="9">
        <v>3.21</v>
      </c>
      <c r="G70" s="11">
        <v>192.4384</v>
      </c>
    </row>
    <row r="71" spans="1:7">
      <c r="A71" s="10">
        <v>70</v>
      </c>
      <c r="B71" s="6" t="s">
        <v>244</v>
      </c>
      <c r="C71" s="6" t="s">
        <v>244</v>
      </c>
      <c r="D71" s="7" t="s">
        <v>245</v>
      </c>
      <c r="E71" s="8" t="s">
        <v>248</v>
      </c>
      <c r="F71" s="9">
        <v>2.5499999999999998</v>
      </c>
      <c r="G71" s="11">
        <v>160.4736</v>
      </c>
    </row>
    <row r="72" spans="1:7">
      <c r="A72" s="10">
        <v>71</v>
      </c>
      <c r="B72" s="6"/>
      <c r="C72" s="6" t="s">
        <v>244</v>
      </c>
      <c r="D72" s="7" t="s">
        <v>245</v>
      </c>
      <c r="E72" s="22" t="s">
        <v>249</v>
      </c>
      <c r="F72" s="9">
        <v>2.4</v>
      </c>
      <c r="G72" s="11">
        <v>161.96319999999997</v>
      </c>
    </row>
    <row r="73" spans="1:7">
      <c r="A73" s="10">
        <v>72</v>
      </c>
      <c r="B73" s="6" t="s">
        <v>244</v>
      </c>
      <c r="C73" s="6" t="s">
        <v>244</v>
      </c>
      <c r="D73" s="7" t="s">
        <v>250</v>
      </c>
      <c r="E73" s="8" t="s">
        <v>251</v>
      </c>
      <c r="F73" s="9">
        <v>6.4</v>
      </c>
      <c r="G73" s="11">
        <v>393.81439999999998</v>
      </c>
    </row>
    <row r="74" spans="1:7">
      <c r="A74" s="10">
        <v>73</v>
      </c>
      <c r="B74" s="6" t="s">
        <v>244</v>
      </c>
      <c r="C74" s="6" t="s">
        <v>244</v>
      </c>
      <c r="D74" s="7" t="s">
        <v>250</v>
      </c>
      <c r="E74" s="28" t="s">
        <v>252</v>
      </c>
      <c r="F74" s="17">
        <v>3.96</v>
      </c>
      <c r="G74" s="11">
        <v>254.22880000000001</v>
      </c>
    </row>
    <row r="75" spans="1:7">
      <c r="A75" s="10">
        <v>74</v>
      </c>
      <c r="B75" s="6" t="s">
        <v>244</v>
      </c>
      <c r="C75" s="6" t="s">
        <v>244</v>
      </c>
      <c r="D75" s="7" t="s">
        <v>253</v>
      </c>
      <c r="E75" s="22" t="s">
        <v>254</v>
      </c>
      <c r="F75" s="9">
        <v>5.85</v>
      </c>
      <c r="G75" s="11">
        <v>364.63839999999999</v>
      </c>
    </row>
    <row r="76" spans="1:7">
      <c r="A76" s="10">
        <v>75</v>
      </c>
      <c r="B76" s="6" t="s">
        <v>244</v>
      </c>
      <c r="C76" s="6" t="s">
        <v>244</v>
      </c>
      <c r="D76" s="7" t="s">
        <v>253</v>
      </c>
      <c r="E76" s="22" t="s">
        <v>255</v>
      </c>
      <c r="F76" s="9">
        <v>1.44</v>
      </c>
      <c r="G76" s="11">
        <v>96.499200000000016</v>
      </c>
    </row>
    <row r="77" spans="1:7">
      <c r="A77" s="10">
        <v>76</v>
      </c>
      <c r="B77" s="6" t="s">
        <v>244</v>
      </c>
      <c r="C77" s="6" t="s">
        <v>244</v>
      </c>
      <c r="D77" s="7" t="s">
        <v>256</v>
      </c>
      <c r="E77" s="8" t="s">
        <v>257</v>
      </c>
      <c r="F77" s="9">
        <v>3</v>
      </c>
      <c r="G77" s="11">
        <v>188.77600000000001</v>
      </c>
    </row>
    <row r="78" spans="1:7">
      <c r="A78" s="10">
        <v>77</v>
      </c>
      <c r="B78" s="6" t="s">
        <v>244</v>
      </c>
      <c r="C78" s="6" t="s">
        <v>244</v>
      </c>
      <c r="D78" s="7" t="s">
        <v>256</v>
      </c>
      <c r="E78" s="8" t="s">
        <v>258</v>
      </c>
      <c r="F78" s="9">
        <v>2.5499999999999998</v>
      </c>
      <c r="G78" s="11">
        <v>165.58080000000001</v>
      </c>
    </row>
    <row r="79" spans="1:7">
      <c r="A79" s="10">
        <v>78</v>
      </c>
      <c r="B79" s="6" t="s">
        <v>244</v>
      </c>
      <c r="C79" s="6" t="s">
        <v>244</v>
      </c>
      <c r="D79" s="7" t="s">
        <v>256</v>
      </c>
      <c r="E79" s="8" t="s">
        <v>90</v>
      </c>
      <c r="F79" s="9">
        <v>2.6</v>
      </c>
      <c r="G79" s="11">
        <v>167.23839999999998</v>
      </c>
    </row>
    <row r="80" spans="1:7">
      <c r="A80" s="10">
        <v>79</v>
      </c>
      <c r="B80" s="6"/>
      <c r="C80" s="6" t="s">
        <v>244</v>
      </c>
      <c r="D80" s="7" t="s">
        <v>256</v>
      </c>
      <c r="E80" s="8" t="s">
        <v>259</v>
      </c>
      <c r="F80" s="9">
        <v>3.2</v>
      </c>
      <c r="G80" s="11">
        <v>194.79039999999998</v>
      </c>
    </row>
    <row r="81" spans="1:7">
      <c r="A81" s="10">
        <v>80</v>
      </c>
      <c r="B81" s="6" t="s">
        <v>260</v>
      </c>
      <c r="C81" s="6" t="s">
        <v>261</v>
      </c>
      <c r="D81" s="7" t="s">
        <v>262</v>
      </c>
      <c r="E81" s="12" t="s">
        <v>263</v>
      </c>
      <c r="F81" s="13">
        <v>2.48</v>
      </c>
      <c r="G81" s="11">
        <v>194.62239999999997</v>
      </c>
    </row>
    <row r="82" spans="1:7">
      <c r="A82" s="10">
        <v>81</v>
      </c>
      <c r="B82" s="6" t="s">
        <v>260</v>
      </c>
      <c r="C82" s="6" t="s">
        <v>261</v>
      </c>
      <c r="D82" s="7" t="s">
        <v>262</v>
      </c>
      <c r="E82" s="8" t="s">
        <v>264</v>
      </c>
      <c r="F82" s="9">
        <v>2.2599999999999998</v>
      </c>
      <c r="G82" s="11">
        <v>164.05759999999998</v>
      </c>
    </row>
    <row r="83" spans="1:7">
      <c r="A83" s="10">
        <v>82</v>
      </c>
      <c r="B83" s="6" t="s">
        <v>260</v>
      </c>
      <c r="C83" s="6" t="s">
        <v>261</v>
      </c>
      <c r="D83" s="7" t="s">
        <v>262</v>
      </c>
      <c r="E83" s="8" t="s">
        <v>265</v>
      </c>
      <c r="F83" s="9">
        <v>4.05</v>
      </c>
      <c r="G83" s="11">
        <v>286.37279999999998</v>
      </c>
    </row>
    <row r="84" spans="1:7">
      <c r="A84" s="10">
        <v>83</v>
      </c>
      <c r="B84" s="6" t="s">
        <v>260</v>
      </c>
      <c r="C84" s="6" t="s">
        <v>261</v>
      </c>
      <c r="D84" s="7" t="s">
        <v>266</v>
      </c>
      <c r="E84" s="8" t="s">
        <v>267</v>
      </c>
      <c r="F84" s="9">
        <v>3</v>
      </c>
      <c r="G84" s="11">
        <v>186.86080000000001</v>
      </c>
    </row>
    <row r="85" spans="1:7">
      <c r="A85" s="10">
        <v>84</v>
      </c>
      <c r="B85" s="6" t="s">
        <v>260</v>
      </c>
      <c r="C85" s="6" t="s">
        <v>261</v>
      </c>
      <c r="D85" s="7" t="s">
        <v>266</v>
      </c>
      <c r="E85" s="8" t="s">
        <v>268</v>
      </c>
      <c r="F85" s="9">
        <v>2.1</v>
      </c>
      <c r="G85" s="11">
        <v>146.1712</v>
      </c>
    </row>
    <row r="86" spans="1:7">
      <c r="A86" s="10">
        <v>85</v>
      </c>
      <c r="B86" s="6" t="s">
        <v>260</v>
      </c>
      <c r="C86" s="6" t="s">
        <v>261</v>
      </c>
      <c r="D86" s="7" t="s">
        <v>266</v>
      </c>
      <c r="E86" s="8" t="s">
        <v>269</v>
      </c>
      <c r="F86" s="9">
        <v>1.5</v>
      </c>
      <c r="G86" s="11">
        <v>101.248</v>
      </c>
    </row>
    <row r="87" spans="1:7" ht="30">
      <c r="A87" s="10">
        <v>86</v>
      </c>
      <c r="B87" s="6" t="s">
        <v>260</v>
      </c>
      <c r="C87" s="6" t="s">
        <v>270</v>
      </c>
      <c r="D87" s="32" t="s">
        <v>271</v>
      </c>
      <c r="E87" s="22" t="s">
        <v>272</v>
      </c>
      <c r="F87" s="25">
        <v>2.7</v>
      </c>
      <c r="G87" s="11">
        <v>187.68959999999998</v>
      </c>
    </row>
    <row r="88" spans="1:7" ht="30">
      <c r="A88" s="10">
        <v>87</v>
      </c>
      <c r="B88" s="6" t="s">
        <v>260</v>
      </c>
      <c r="C88" s="6" t="s">
        <v>270</v>
      </c>
      <c r="D88" s="32" t="s">
        <v>271</v>
      </c>
      <c r="E88" s="22" t="s">
        <v>273</v>
      </c>
      <c r="F88" s="25">
        <v>2.7</v>
      </c>
      <c r="G88" s="11">
        <v>172.42399999999998</v>
      </c>
    </row>
    <row r="89" spans="1:7" ht="30">
      <c r="A89" s="10">
        <v>88</v>
      </c>
      <c r="B89" s="6" t="s">
        <v>260</v>
      </c>
      <c r="C89" s="6" t="s">
        <v>270</v>
      </c>
      <c r="D89" s="32" t="s">
        <v>274</v>
      </c>
      <c r="E89" s="22" t="s">
        <v>275</v>
      </c>
      <c r="F89" s="25">
        <v>2.7</v>
      </c>
      <c r="G89" s="11">
        <v>158.6816</v>
      </c>
    </row>
    <row r="90" spans="1:7" ht="30">
      <c r="A90" s="10">
        <v>89</v>
      </c>
      <c r="B90" s="6" t="s">
        <v>260</v>
      </c>
      <c r="C90" s="6" t="s">
        <v>270</v>
      </c>
      <c r="D90" s="32" t="s">
        <v>274</v>
      </c>
      <c r="E90" s="22" t="s">
        <v>276</v>
      </c>
      <c r="F90" s="25">
        <v>2.8</v>
      </c>
      <c r="G90" s="11">
        <v>194.84639999999999</v>
      </c>
    </row>
    <row r="91" spans="1:7" ht="30">
      <c r="A91" s="10">
        <v>90</v>
      </c>
      <c r="B91" s="6" t="s">
        <v>260</v>
      </c>
      <c r="C91" s="6" t="s">
        <v>270</v>
      </c>
      <c r="D91" s="32" t="s">
        <v>274</v>
      </c>
      <c r="E91" s="22" t="s">
        <v>277</v>
      </c>
      <c r="F91" s="25">
        <v>3.3</v>
      </c>
      <c r="G91" s="11">
        <v>226.49759999999998</v>
      </c>
    </row>
    <row r="92" spans="1:7" ht="30">
      <c r="A92" s="10">
        <v>91</v>
      </c>
      <c r="B92" s="6" t="s">
        <v>260</v>
      </c>
      <c r="C92" s="6" t="s">
        <v>270</v>
      </c>
      <c r="D92" s="32" t="s">
        <v>278</v>
      </c>
      <c r="E92" s="22" t="s">
        <v>279</v>
      </c>
      <c r="F92" s="25">
        <v>2.4500000000000002</v>
      </c>
      <c r="G92" s="11">
        <v>199.89759999999998</v>
      </c>
    </row>
    <row r="93" spans="1:7" ht="30">
      <c r="A93" s="10">
        <v>92</v>
      </c>
      <c r="B93" s="6" t="s">
        <v>280</v>
      </c>
      <c r="C93" s="6" t="s">
        <v>281</v>
      </c>
      <c r="D93" s="32" t="s">
        <v>282</v>
      </c>
      <c r="E93" s="22" t="s">
        <v>283</v>
      </c>
      <c r="F93" s="25">
        <v>4.45</v>
      </c>
      <c r="G93" s="11">
        <v>345.93439999999998</v>
      </c>
    </row>
    <row r="94" spans="1:7" ht="30">
      <c r="A94" s="10">
        <v>93</v>
      </c>
      <c r="B94" s="6" t="s">
        <v>280</v>
      </c>
      <c r="C94" s="6" t="s">
        <v>281</v>
      </c>
      <c r="D94" s="32" t="s">
        <v>284</v>
      </c>
      <c r="E94" s="22" t="s">
        <v>285</v>
      </c>
      <c r="F94" s="25">
        <v>1.8</v>
      </c>
      <c r="G94" s="11">
        <v>121.5424</v>
      </c>
    </row>
    <row r="95" spans="1:7" ht="17.25" thickBot="1">
      <c r="A95" s="10">
        <v>94</v>
      </c>
      <c r="B95" s="6"/>
      <c r="C95" s="55" t="s">
        <v>286</v>
      </c>
      <c r="D95" s="56" t="s">
        <v>31</v>
      </c>
      <c r="E95" s="55" t="s">
        <v>287</v>
      </c>
      <c r="F95" s="57">
        <v>1.88</v>
      </c>
      <c r="G95" s="47">
        <v>89.96</v>
      </c>
    </row>
    <row r="96" spans="1:7" ht="15" customHeight="1" thickBot="1">
      <c r="A96" s="10">
        <v>95</v>
      </c>
      <c r="B96" s="6"/>
      <c r="C96" s="55" t="s">
        <v>286</v>
      </c>
      <c r="D96" s="56" t="s">
        <v>31</v>
      </c>
      <c r="E96" s="55" t="s">
        <v>288</v>
      </c>
      <c r="F96" s="57">
        <v>1.53</v>
      </c>
      <c r="G96" s="47">
        <v>73.930000000000007</v>
      </c>
    </row>
    <row r="97" spans="1:7" ht="15" customHeight="1" thickBot="1">
      <c r="A97" s="10">
        <v>96</v>
      </c>
      <c r="B97" s="6"/>
      <c r="C97" s="55" t="s">
        <v>286</v>
      </c>
      <c r="D97" s="56" t="s">
        <v>31</v>
      </c>
      <c r="E97" s="55" t="s">
        <v>289</v>
      </c>
      <c r="F97" s="57">
        <v>2.82</v>
      </c>
      <c r="G97" s="47">
        <v>184.18</v>
      </c>
    </row>
    <row r="98" spans="1:7" ht="15" customHeight="1" thickBot="1">
      <c r="A98" s="10">
        <v>97</v>
      </c>
      <c r="B98" s="6"/>
      <c r="C98" s="55" t="s">
        <v>286</v>
      </c>
      <c r="D98" s="56" t="s">
        <v>17</v>
      </c>
      <c r="E98" s="55" t="s">
        <v>290</v>
      </c>
      <c r="F98" s="57">
        <v>3.15</v>
      </c>
      <c r="G98" s="47">
        <v>171.07</v>
      </c>
    </row>
    <row r="99" spans="1:7" ht="15" customHeight="1" thickBot="1">
      <c r="A99" s="10">
        <v>98</v>
      </c>
      <c r="B99" s="6"/>
      <c r="C99" s="55" t="s">
        <v>286</v>
      </c>
      <c r="D99" s="56" t="s">
        <v>17</v>
      </c>
      <c r="E99" s="55" t="s">
        <v>291</v>
      </c>
      <c r="F99" s="57">
        <v>3</v>
      </c>
      <c r="G99" s="47">
        <v>200.59</v>
      </c>
    </row>
    <row r="100" spans="1:7" ht="15" customHeight="1" thickBot="1">
      <c r="A100" s="10">
        <v>99</v>
      </c>
      <c r="B100" s="6"/>
      <c r="C100" s="55" t="s">
        <v>286</v>
      </c>
      <c r="D100" s="56" t="s">
        <v>17</v>
      </c>
      <c r="E100" s="55" t="s">
        <v>292</v>
      </c>
      <c r="F100" s="57">
        <v>2</v>
      </c>
      <c r="G100" s="47">
        <v>91.93</v>
      </c>
    </row>
    <row r="101" spans="1:7" ht="15" customHeight="1" thickBot="1">
      <c r="A101" s="10">
        <v>100</v>
      </c>
      <c r="B101" s="6"/>
      <c r="C101" s="55" t="s">
        <v>286</v>
      </c>
      <c r="D101" s="56" t="s">
        <v>21</v>
      </c>
      <c r="E101" s="55" t="s">
        <v>293</v>
      </c>
      <c r="F101" s="57">
        <v>5.0999999999999996</v>
      </c>
      <c r="G101" s="47">
        <v>397.32</v>
      </c>
    </row>
    <row r="102" spans="1:7" ht="17.25" thickBot="1">
      <c r="A102" s="10">
        <v>101</v>
      </c>
      <c r="B102" s="6"/>
      <c r="C102" s="55" t="s">
        <v>286</v>
      </c>
      <c r="D102" s="56" t="s">
        <v>21</v>
      </c>
      <c r="E102" s="55" t="s">
        <v>294</v>
      </c>
      <c r="F102" s="57">
        <v>4.62</v>
      </c>
      <c r="G102" s="47">
        <v>306.87</v>
      </c>
    </row>
    <row r="103" spans="1:7" ht="17.25" thickBot="1">
      <c r="A103" s="10">
        <v>102</v>
      </c>
      <c r="B103" s="6"/>
      <c r="C103" s="55" t="s">
        <v>286</v>
      </c>
      <c r="D103" s="56" t="s">
        <v>25</v>
      </c>
      <c r="E103" s="55" t="s">
        <v>295</v>
      </c>
      <c r="F103" s="57">
        <v>1</v>
      </c>
      <c r="G103" s="47">
        <v>48.96</v>
      </c>
    </row>
    <row r="104" spans="1:7" ht="17.25" thickBot="1">
      <c r="A104" s="10">
        <v>103</v>
      </c>
      <c r="B104" s="6"/>
      <c r="C104" s="55" t="s">
        <v>286</v>
      </c>
      <c r="D104" s="56" t="s">
        <v>25</v>
      </c>
      <c r="E104" s="55" t="s">
        <v>296</v>
      </c>
      <c r="F104" s="57">
        <v>1.32</v>
      </c>
      <c r="G104" s="47">
        <v>81.08</v>
      </c>
    </row>
    <row r="105" spans="1:7" ht="17.25" thickBot="1">
      <c r="A105" s="10">
        <v>104</v>
      </c>
      <c r="B105" s="6"/>
      <c r="C105" s="55" t="s">
        <v>286</v>
      </c>
      <c r="D105" s="56" t="s">
        <v>28</v>
      </c>
      <c r="E105" s="55" t="s">
        <v>297</v>
      </c>
      <c r="F105" s="57">
        <v>2.15</v>
      </c>
      <c r="G105" s="47">
        <v>144.66999999999999</v>
      </c>
    </row>
    <row r="106" spans="1:7" ht="17.25" thickBot="1">
      <c r="A106" s="10">
        <v>105</v>
      </c>
      <c r="B106" s="6"/>
      <c r="C106" s="55" t="s">
        <v>286</v>
      </c>
      <c r="D106" s="56" t="s">
        <v>28</v>
      </c>
      <c r="E106" s="55" t="s">
        <v>298</v>
      </c>
      <c r="F106" s="57">
        <v>3.41</v>
      </c>
      <c r="G106" s="47">
        <v>274.66000000000003</v>
      </c>
    </row>
    <row r="107" spans="1:7" ht="17.25" thickBot="1">
      <c r="A107" s="10">
        <v>106</v>
      </c>
      <c r="B107" s="6"/>
      <c r="C107" s="55" t="s">
        <v>286</v>
      </c>
      <c r="D107" s="56" t="s">
        <v>35</v>
      </c>
      <c r="E107" s="55" t="s">
        <v>299</v>
      </c>
      <c r="F107" s="57">
        <v>3</v>
      </c>
      <c r="G107" s="47">
        <v>215.87</v>
      </c>
    </row>
    <row r="108" spans="1:7" ht="17.25" thickBot="1">
      <c r="A108" s="10">
        <v>107</v>
      </c>
      <c r="B108" s="6"/>
      <c r="C108" s="55" t="s">
        <v>300</v>
      </c>
      <c r="D108" s="56" t="s">
        <v>62</v>
      </c>
      <c r="E108" s="55" t="s">
        <v>301</v>
      </c>
      <c r="F108" s="57">
        <v>1.2</v>
      </c>
      <c r="G108" s="47">
        <v>143.66999999999999</v>
      </c>
    </row>
    <row r="109" spans="1:7" ht="17.25" thickBot="1">
      <c r="A109" s="10">
        <v>108</v>
      </c>
      <c r="B109" s="6"/>
      <c r="C109" s="55" t="s">
        <v>302</v>
      </c>
      <c r="D109" s="56" t="s">
        <v>59</v>
      </c>
      <c r="E109" s="55" t="s">
        <v>303</v>
      </c>
      <c r="F109" s="57">
        <v>3</v>
      </c>
      <c r="G109" s="47">
        <v>141.81</v>
      </c>
    </row>
    <row r="110" spans="1:7" ht="17.25" thickBot="1">
      <c r="A110" s="10">
        <v>109</v>
      </c>
      <c r="B110" s="6"/>
      <c r="C110" s="55" t="s">
        <v>304</v>
      </c>
      <c r="D110" s="56" t="s">
        <v>305</v>
      </c>
      <c r="E110" s="55" t="s">
        <v>306</v>
      </c>
      <c r="F110" s="57">
        <v>1.1399999999999999</v>
      </c>
      <c r="G110" s="47">
        <v>53.49</v>
      </c>
    </row>
    <row r="111" spans="1:7" ht="17.25" thickBot="1">
      <c r="A111" s="10">
        <v>110</v>
      </c>
      <c r="B111" s="6"/>
      <c r="C111" s="55" t="s">
        <v>304</v>
      </c>
      <c r="D111" s="56" t="s">
        <v>305</v>
      </c>
      <c r="E111" s="55" t="s">
        <v>307</v>
      </c>
      <c r="F111" s="57">
        <v>4.3499999999999996</v>
      </c>
      <c r="G111" s="47">
        <v>297.12</v>
      </c>
    </row>
    <row r="112" spans="1:7" ht="17.25" thickBot="1">
      <c r="A112" s="10">
        <v>111</v>
      </c>
      <c r="B112" s="6"/>
      <c r="C112" s="55" t="s">
        <v>304</v>
      </c>
      <c r="D112" s="56" t="s">
        <v>305</v>
      </c>
      <c r="E112" s="55" t="s">
        <v>308</v>
      </c>
      <c r="F112" s="57">
        <v>1.7</v>
      </c>
      <c r="G112" s="47">
        <v>89.67</v>
      </c>
    </row>
    <row r="113" spans="1:12" ht="33.75" thickBot="1">
      <c r="A113" s="10">
        <v>112</v>
      </c>
      <c r="B113" s="6"/>
      <c r="C113" s="55" t="s">
        <v>304</v>
      </c>
      <c r="D113" s="56" t="s">
        <v>309</v>
      </c>
      <c r="E113" s="55" t="s">
        <v>310</v>
      </c>
      <c r="F113" s="57">
        <v>1.48</v>
      </c>
      <c r="G113" s="47">
        <v>92.23</v>
      </c>
    </row>
    <row r="114" spans="1:12" ht="17.25" thickBot="1">
      <c r="A114" s="10">
        <v>113</v>
      </c>
      <c r="B114" s="6"/>
      <c r="C114" s="55" t="s">
        <v>304</v>
      </c>
      <c r="D114" s="56" t="s">
        <v>309</v>
      </c>
      <c r="E114" s="55" t="s">
        <v>311</v>
      </c>
      <c r="F114" s="57">
        <v>7.48</v>
      </c>
      <c r="G114" s="47">
        <v>454.6</v>
      </c>
    </row>
    <row r="115" spans="1:12" ht="17.25" thickBot="1">
      <c r="A115" s="10">
        <v>114</v>
      </c>
      <c r="B115" s="6"/>
      <c r="C115" s="55" t="s">
        <v>304</v>
      </c>
      <c r="D115" s="56" t="s">
        <v>312</v>
      </c>
      <c r="E115" s="55" t="s">
        <v>313</v>
      </c>
      <c r="F115" s="57">
        <v>4.5</v>
      </c>
      <c r="G115" s="47">
        <v>285.45999999999998</v>
      </c>
    </row>
    <row r="116" spans="1:12" ht="17.25" thickBot="1">
      <c r="A116" s="10">
        <v>115</v>
      </c>
      <c r="B116" s="6"/>
      <c r="C116" s="55" t="s">
        <v>304</v>
      </c>
      <c r="D116" s="56" t="s">
        <v>312</v>
      </c>
      <c r="E116" s="55" t="s">
        <v>314</v>
      </c>
      <c r="F116" s="57">
        <v>1.8</v>
      </c>
      <c r="G116" s="47">
        <v>105.65</v>
      </c>
    </row>
    <row r="117" spans="1:12" ht="17.25" thickBot="1">
      <c r="A117" s="10">
        <v>116</v>
      </c>
      <c r="B117" s="6"/>
      <c r="C117" s="55" t="s">
        <v>304</v>
      </c>
      <c r="D117" s="56" t="s">
        <v>315</v>
      </c>
      <c r="E117" s="55" t="s">
        <v>316</v>
      </c>
      <c r="F117" s="57">
        <v>6.9</v>
      </c>
      <c r="G117" s="47">
        <v>469.98</v>
      </c>
    </row>
    <row r="118" spans="1:12" ht="17.25" thickBot="1">
      <c r="A118" s="10">
        <v>117</v>
      </c>
      <c r="B118" s="6"/>
      <c r="C118" s="55" t="s">
        <v>304</v>
      </c>
      <c r="D118" s="56" t="s">
        <v>315</v>
      </c>
      <c r="E118" s="55" t="s">
        <v>317</v>
      </c>
      <c r="F118" s="57">
        <v>4.22</v>
      </c>
      <c r="G118" s="47">
        <v>347.35</v>
      </c>
    </row>
    <row r="119" spans="1:12" ht="17.25" thickBot="1">
      <c r="A119" s="10">
        <v>118</v>
      </c>
      <c r="B119" s="6"/>
      <c r="C119" s="55" t="s">
        <v>318</v>
      </c>
      <c r="D119" s="56" t="s">
        <v>319</v>
      </c>
      <c r="E119" s="55" t="s">
        <v>320</v>
      </c>
      <c r="F119" s="57">
        <v>2.0499999999999998</v>
      </c>
      <c r="G119" s="47">
        <v>143.55000000000001</v>
      </c>
    </row>
    <row r="120" spans="1:12" ht="17.25" thickBot="1">
      <c r="A120" s="10">
        <v>119</v>
      </c>
      <c r="B120" s="6"/>
      <c r="C120" s="55" t="s">
        <v>318</v>
      </c>
      <c r="D120" s="56" t="s">
        <v>319</v>
      </c>
      <c r="E120" s="55" t="s">
        <v>321</v>
      </c>
      <c r="F120" s="57">
        <v>2.1</v>
      </c>
      <c r="G120" s="47">
        <v>126.08</v>
      </c>
    </row>
    <row r="121" spans="1:12" ht="17.25" thickBot="1">
      <c r="A121" s="10">
        <v>120</v>
      </c>
      <c r="B121" s="6"/>
      <c r="C121" s="55" t="s">
        <v>318</v>
      </c>
      <c r="D121" s="56" t="s">
        <v>319</v>
      </c>
      <c r="E121" s="55" t="s">
        <v>322</v>
      </c>
      <c r="F121" s="57">
        <v>1.75</v>
      </c>
      <c r="G121" s="47">
        <v>118.99</v>
      </c>
    </row>
    <row r="122" spans="1:12" ht="17.25" thickBot="1">
      <c r="A122" s="10">
        <v>121</v>
      </c>
      <c r="B122" s="6"/>
      <c r="C122" s="55" t="s">
        <v>323</v>
      </c>
      <c r="D122" s="56" t="s">
        <v>324</v>
      </c>
      <c r="E122" s="55" t="s">
        <v>325</v>
      </c>
      <c r="F122" s="57">
        <v>3.5</v>
      </c>
      <c r="G122" s="47">
        <v>207.54</v>
      </c>
    </row>
    <row r="123" spans="1:12" ht="17.25" thickBot="1">
      <c r="A123" s="10">
        <v>122</v>
      </c>
      <c r="B123" s="46"/>
      <c r="C123" s="55" t="s">
        <v>323</v>
      </c>
      <c r="D123" s="56" t="s">
        <v>324</v>
      </c>
      <c r="E123" s="55" t="s">
        <v>326</v>
      </c>
      <c r="F123" s="57">
        <v>4.5999999999999996</v>
      </c>
      <c r="G123" s="47">
        <v>357.58</v>
      </c>
    </row>
    <row r="124" spans="1:12" s="62" customFormat="1" ht="17.25" thickBot="1">
      <c r="A124" s="58">
        <v>123</v>
      </c>
      <c r="B124" s="66"/>
      <c r="C124" s="67" t="s">
        <v>327</v>
      </c>
      <c r="D124" s="68" t="s">
        <v>328</v>
      </c>
      <c r="E124" s="67" t="s">
        <v>329</v>
      </c>
      <c r="F124" s="69">
        <v>2.6</v>
      </c>
      <c r="G124" s="70">
        <v>127.2</v>
      </c>
    </row>
    <row r="125" spans="1:12" ht="17.25" thickBot="1">
      <c r="A125" s="10">
        <v>124</v>
      </c>
      <c r="B125" s="46"/>
      <c r="C125" s="55" t="s">
        <v>330</v>
      </c>
      <c r="D125" s="56" t="s">
        <v>331</v>
      </c>
      <c r="E125" s="55" t="s">
        <v>332</v>
      </c>
      <c r="F125" s="57">
        <v>5.5</v>
      </c>
      <c r="G125" s="47">
        <v>316.38</v>
      </c>
    </row>
    <row r="126" spans="1:12" ht="17.25" thickBot="1">
      <c r="A126" s="10">
        <v>125</v>
      </c>
      <c r="B126" s="46"/>
      <c r="C126" s="55" t="s">
        <v>333</v>
      </c>
      <c r="D126" s="56" t="s">
        <v>334</v>
      </c>
      <c r="E126" s="55" t="s">
        <v>335</v>
      </c>
      <c r="F126" s="57">
        <v>5</v>
      </c>
      <c r="G126" s="47">
        <v>356.92</v>
      </c>
    </row>
    <row r="127" spans="1:12" s="53" customFormat="1">
      <c r="A127" s="10">
        <v>126</v>
      </c>
      <c r="B127" s="49" t="s">
        <v>92</v>
      </c>
      <c r="C127" s="49" t="s">
        <v>69</v>
      </c>
      <c r="D127" s="50" t="s">
        <v>70</v>
      </c>
      <c r="E127" s="50" t="s">
        <v>91</v>
      </c>
      <c r="F127" s="51">
        <v>8.8000000000000007</v>
      </c>
      <c r="H127" s="49"/>
      <c r="L127" s="52"/>
    </row>
    <row r="128" spans="1:12" s="53" customFormat="1">
      <c r="A128" s="10">
        <v>127</v>
      </c>
      <c r="B128" s="54" t="s">
        <v>110</v>
      </c>
      <c r="C128" s="54"/>
      <c r="D128" s="50"/>
      <c r="E128" s="48" t="s">
        <v>93</v>
      </c>
      <c r="F128" s="48">
        <v>6</v>
      </c>
    </row>
    <row r="129" spans="1:6" s="53" customFormat="1">
      <c r="A129" s="10">
        <v>128</v>
      </c>
      <c r="B129" s="54" t="s">
        <v>110</v>
      </c>
      <c r="C129" s="54"/>
      <c r="D129" s="50"/>
      <c r="E129" s="48" t="s">
        <v>94</v>
      </c>
      <c r="F129" s="48">
        <v>5.0999999999999996</v>
      </c>
    </row>
    <row r="130" spans="1:6" s="53" customFormat="1">
      <c r="A130" s="10">
        <v>129</v>
      </c>
      <c r="B130" s="54" t="s">
        <v>9</v>
      </c>
      <c r="C130" s="54"/>
      <c r="D130" s="50"/>
      <c r="E130" s="48" t="s">
        <v>95</v>
      </c>
      <c r="F130" s="48">
        <v>3.5</v>
      </c>
    </row>
    <row r="131" spans="1:6" s="53" customFormat="1">
      <c r="A131" s="10">
        <v>130</v>
      </c>
      <c r="B131" s="54" t="s">
        <v>65</v>
      </c>
      <c r="C131" s="54"/>
      <c r="D131" s="50"/>
      <c r="E131" s="48" t="s">
        <v>96</v>
      </c>
      <c r="F131" s="48">
        <v>3.6</v>
      </c>
    </row>
    <row r="132" spans="1:6" s="53" customFormat="1">
      <c r="A132" s="10">
        <v>131</v>
      </c>
      <c r="B132" s="54" t="s">
        <v>41</v>
      </c>
      <c r="C132" s="54"/>
      <c r="D132" s="50"/>
      <c r="E132" s="48" t="s">
        <v>97</v>
      </c>
      <c r="F132" s="48">
        <v>2.5</v>
      </c>
    </row>
    <row r="133" spans="1:6" s="53" customFormat="1">
      <c r="A133" s="10">
        <v>132</v>
      </c>
      <c r="B133" s="54" t="s">
        <v>41</v>
      </c>
      <c r="C133" s="54"/>
      <c r="D133" s="50"/>
      <c r="E133" s="48" t="s">
        <v>98</v>
      </c>
      <c r="F133" s="48">
        <v>1</v>
      </c>
    </row>
    <row r="134" spans="1:6" s="53" customFormat="1">
      <c r="A134" s="10">
        <v>133</v>
      </c>
      <c r="B134" s="54" t="s">
        <v>41</v>
      </c>
      <c r="C134" s="54"/>
      <c r="D134" s="50"/>
      <c r="E134" s="48" t="s">
        <v>99</v>
      </c>
      <c r="F134" s="48">
        <v>4</v>
      </c>
    </row>
    <row r="135" spans="1:6" s="53" customFormat="1">
      <c r="A135" s="10">
        <v>134</v>
      </c>
      <c r="B135" s="54" t="s">
        <v>41</v>
      </c>
      <c r="C135" s="54"/>
      <c r="D135" s="50"/>
      <c r="E135" s="48" t="s">
        <v>100</v>
      </c>
      <c r="F135" s="48">
        <v>4</v>
      </c>
    </row>
    <row r="136" spans="1:6" s="53" customFormat="1">
      <c r="A136" s="10">
        <v>135</v>
      </c>
      <c r="B136" s="54" t="s">
        <v>41</v>
      </c>
      <c r="C136" s="54"/>
      <c r="D136" s="50"/>
      <c r="E136" s="48" t="s">
        <v>101</v>
      </c>
      <c r="F136" s="48">
        <v>2</v>
      </c>
    </row>
    <row r="137" spans="1:6" s="53" customFormat="1">
      <c r="A137" s="10">
        <v>136</v>
      </c>
      <c r="B137" s="54" t="s">
        <v>41</v>
      </c>
      <c r="C137" s="54"/>
      <c r="D137" s="50"/>
      <c r="E137" s="48" t="s">
        <v>102</v>
      </c>
      <c r="F137" s="48">
        <v>2.5</v>
      </c>
    </row>
    <row r="138" spans="1:6" s="53" customFormat="1">
      <c r="A138" s="10">
        <v>137</v>
      </c>
      <c r="B138" s="54" t="s">
        <v>41</v>
      </c>
      <c r="C138" s="54"/>
      <c r="D138" s="50"/>
      <c r="E138" s="48" t="s">
        <v>103</v>
      </c>
      <c r="F138" s="48">
        <v>1</v>
      </c>
    </row>
    <row r="139" spans="1:6" s="53" customFormat="1">
      <c r="A139" s="10">
        <v>138</v>
      </c>
      <c r="B139" s="54" t="s">
        <v>41</v>
      </c>
      <c r="C139" s="54"/>
      <c r="D139" s="50"/>
      <c r="E139" s="48" t="s">
        <v>104</v>
      </c>
      <c r="F139" s="48">
        <v>2.5</v>
      </c>
    </row>
    <row r="140" spans="1:6" s="53" customFormat="1">
      <c r="A140" s="10">
        <v>139</v>
      </c>
      <c r="B140" s="54" t="s">
        <v>41</v>
      </c>
      <c r="C140" s="54"/>
      <c r="D140" s="50"/>
      <c r="E140" s="48" t="s">
        <v>105</v>
      </c>
      <c r="F140" s="48">
        <v>1</v>
      </c>
    </row>
    <row r="141" spans="1:6" s="53" customFormat="1">
      <c r="A141" s="10">
        <v>140</v>
      </c>
      <c r="B141" s="48" t="s">
        <v>41</v>
      </c>
      <c r="C141" s="48"/>
      <c r="D141" s="48"/>
      <c r="E141" s="48" t="s">
        <v>106</v>
      </c>
      <c r="F141" s="48">
        <v>8</v>
      </c>
    </row>
    <row r="142" spans="1:6" s="53" customFormat="1">
      <c r="A142" s="10">
        <v>141</v>
      </c>
      <c r="B142" s="48" t="s">
        <v>41</v>
      </c>
      <c r="C142" s="48"/>
      <c r="D142" s="48"/>
      <c r="E142" s="48" t="s">
        <v>107</v>
      </c>
      <c r="F142" s="48">
        <v>0.6</v>
      </c>
    </row>
    <row r="143" spans="1:6" s="53" customFormat="1">
      <c r="A143" s="10">
        <v>142</v>
      </c>
      <c r="B143" s="48" t="s">
        <v>41</v>
      </c>
      <c r="C143" s="48"/>
      <c r="D143" s="48"/>
      <c r="E143" s="48" t="s">
        <v>108</v>
      </c>
      <c r="F143" s="48">
        <v>3.5</v>
      </c>
    </row>
    <row r="144" spans="1:6" s="53" customFormat="1">
      <c r="A144" s="10">
        <v>143</v>
      </c>
      <c r="B144" s="48" t="s">
        <v>41</v>
      </c>
      <c r="C144" s="48"/>
      <c r="D144" s="48"/>
      <c r="E144" s="48" t="s">
        <v>109</v>
      </c>
      <c r="F144" s="48">
        <v>3</v>
      </c>
    </row>
    <row r="145" spans="1:6">
      <c r="E145" s="34"/>
      <c r="F145" s="35">
        <f>SUM(F2:F144)</f>
        <v>510.62800000000027</v>
      </c>
    </row>
    <row r="146" spans="1:6">
      <c r="E146" s="34"/>
    </row>
    <row r="147" spans="1:6">
      <c r="E147" s="34"/>
    </row>
    <row r="148" spans="1:6">
      <c r="E148" s="34"/>
    </row>
    <row r="149" spans="1:6">
      <c r="E149" s="34"/>
    </row>
    <row r="150" spans="1:6">
      <c r="E150" s="34"/>
    </row>
    <row r="151" spans="1:6">
      <c r="E151" s="34"/>
    </row>
    <row r="152" spans="1:6">
      <c r="E152" s="34"/>
    </row>
    <row r="153" spans="1:6">
      <c r="E153" s="34"/>
    </row>
    <row r="154" spans="1:6">
      <c r="E154" s="34"/>
    </row>
    <row r="155" spans="1:6">
      <c r="E155" s="34"/>
    </row>
    <row r="156" spans="1:6">
      <c r="E156" s="34"/>
    </row>
    <row r="157" spans="1:6">
      <c r="E157" s="34"/>
    </row>
    <row r="158" spans="1:6">
      <c r="E158" s="34"/>
    </row>
    <row r="159" spans="1:6" s="45" customFormat="1">
      <c r="A159" s="41">
        <v>74</v>
      </c>
      <c r="B159" s="42" t="s">
        <v>68</v>
      </c>
      <c r="C159" s="42" t="s">
        <v>69</v>
      </c>
      <c r="D159" s="42" t="s">
        <v>70</v>
      </c>
      <c r="E159" s="43" t="s">
        <v>71</v>
      </c>
      <c r="F159" s="44">
        <v>8.8000000000000007</v>
      </c>
    </row>
    <row r="160" spans="1:6">
      <c r="E160" s="34"/>
    </row>
    <row r="161" spans="5:5">
      <c r="E161" s="34"/>
    </row>
    <row r="162" spans="5:5">
      <c r="E162" s="34"/>
    </row>
    <row r="163" spans="5:5">
      <c r="E163" s="34"/>
    </row>
    <row r="164" spans="5:5">
      <c r="E164" s="34"/>
    </row>
    <row r="165" spans="5:5">
      <c r="E165" s="34"/>
    </row>
    <row r="166" spans="5:5">
      <c r="E166" s="34"/>
    </row>
    <row r="167" spans="5:5">
      <c r="E167" s="34"/>
    </row>
    <row r="168" spans="5:5">
      <c r="E168" s="34"/>
    </row>
    <row r="169" spans="5:5">
      <c r="E169" s="34"/>
    </row>
    <row r="170" spans="5:5">
      <c r="E170" s="34"/>
    </row>
    <row r="171" spans="5:5">
      <c r="E171" s="34"/>
    </row>
    <row r="172" spans="5:5">
      <c r="E172" s="34"/>
    </row>
    <row r="173" spans="5:5">
      <c r="E173" s="34"/>
    </row>
    <row r="174" spans="5:5">
      <c r="E174" s="34"/>
    </row>
    <row r="175" spans="5:5">
      <c r="E175" s="34"/>
    </row>
    <row r="176" spans="5:5">
      <c r="E176" s="34"/>
    </row>
    <row r="177" spans="5:5">
      <c r="E177" s="34"/>
    </row>
    <row r="178" spans="5:5">
      <c r="E178" s="34"/>
    </row>
    <row r="179" spans="5:5">
      <c r="E179" s="34"/>
    </row>
    <row r="180" spans="5:5">
      <c r="E180" s="34"/>
    </row>
    <row r="181" spans="5:5">
      <c r="E181" s="34"/>
    </row>
    <row r="182" spans="5:5">
      <c r="E182" s="34"/>
    </row>
    <row r="183" spans="5:5">
      <c r="E183" s="34"/>
    </row>
    <row r="184" spans="5:5">
      <c r="E184" s="34"/>
    </row>
    <row r="185" spans="5:5">
      <c r="E185" s="34"/>
    </row>
    <row r="186" spans="5:5">
      <c r="E186" s="34"/>
    </row>
    <row r="187" spans="5:5">
      <c r="E187" s="34"/>
    </row>
    <row r="188" spans="5:5">
      <c r="E188" s="34"/>
    </row>
    <row r="189" spans="5:5">
      <c r="E189" s="34"/>
    </row>
    <row r="190" spans="5:5">
      <c r="E190" s="34"/>
    </row>
    <row r="191" spans="5:5">
      <c r="E191" s="34"/>
    </row>
    <row r="192" spans="5:5">
      <c r="E192" s="34"/>
    </row>
    <row r="193" spans="5:5">
      <c r="E193" s="34"/>
    </row>
    <row r="194" spans="5:5">
      <c r="E194" s="34"/>
    </row>
    <row r="195" spans="5:5">
      <c r="E195" s="34"/>
    </row>
    <row r="196" spans="5:5">
      <c r="E196" s="34"/>
    </row>
    <row r="197" spans="5:5">
      <c r="E197" s="34"/>
    </row>
    <row r="198" spans="5:5">
      <c r="E198" s="34"/>
    </row>
    <row r="199" spans="5:5">
      <c r="E199" s="34"/>
    </row>
    <row r="200" spans="5:5">
      <c r="E200" s="34"/>
    </row>
    <row r="201" spans="5:5">
      <c r="E201" s="34"/>
    </row>
    <row r="202" spans="5:5">
      <c r="E202" s="34"/>
    </row>
    <row r="203" spans="5:5">
      <c r="E203" s="34"/>
    </row>
    <row r="204" spans="5:5">
      <c r="E204" s="34"/>
    </row>
    <row r="205" spans="5:5">
      <c r="E205" s="34"/>
    </row>
    <row r="206" spans="5:5">
      <c r="E206" s="34"/>
    </row>
    <row r="207" spans="5:5">
      <c r="E207" s="34"/>
    </row>
    <row r="208" spans="5:5">
      <c r="E208" s="34"/>
    </row>
    <row r="209" spans="5:5">
      <c r="E209" s="34"/>
    </row>
    <row r="210" spans="5:5">
      <c r="E210" s="34"/>
    </row>
    <row r="211" spans="5:5">
      <c r="E211" s="34"/>
    </row>
    <row r="212" spans="5:5">
      <c r="E212" s="34"/>
    </row>
    <row r="213" spans="5:5">
      <c r="E213" s="34"/>
    </row>
    <row r="214" spans="5:5">
      <c r="E214" s="34"/>
    </row>
    <row r="215" spans="5:5">
      <c r="E215" s="34"/>
    </row>
    <row r="216" spans="5:5">
      <c r="E216" s="34"/>
    </row>
    <row r="217" spans="5:5">
      <c r="E217" s="34"/>
    </row>
    <row r="218" spans="5:5">
      <c r="E218" s="34"/>
    </row>
    <row r="219" spans="5:5">
      <c r="E219" s="34"/>
    </row>
    <row r="220" spans="5:5">
      <c r="E220" s="34"/>
    </row>
    <row r="221" spans="5:5">
      <c r="E221" s="34"/>
    </row>
    <row r="222" spans="5:5">
      <c r="E222" s="34"/>
    </row>
    <row r="223" spans="5:5">
      <c r="E223" s="34"/>
    </row>
    <row r="224" spans="5:5">
      <c r="E224" s="34"/>
    </row>
    <row r="225" spans="5:5">
      <c r="E225" s="34"/>
    </row>
    <row r="226" spans="5:5">
      <c r="E226" s="34"/>
    </row>
    <row r="227" spans="5:5">
      <c r="E227" s="34"/>
    </row>
    <row r="228" spans="5:5">
      <c r="E228" s="34"/>
    </row>
    <row r="229" spans="5:5">
      <c r="E229" s="34"/>
    </row>
    <row r="230" spans="5:5">
      <c r="E230" s="34"/>
    </row>
    <row r="231" spans="5:5">
      <c r="E231" s="34"/>
    </row>
    <row r="232" spans="5:5">
      <c r="E232" s="34"/>
    </row>
    <row r="233" spans="5:5">
      <c r="E233" s="34"/>
    </row>
    <row r="234" spans="5:5">
      <c r="E234" s="34"/>
    </row>
    <row r="235" spans="5:5">
      <c r="E235" s="34"/>
    </row>
    <row r="236" spans="5:5">
      <c r="E236" s="34"/>
    </row>
    <row r="237" spans="5:5">
      <c r="E237" s="34"/>
    </row>
    <row r="238" spans="5:5">
      <c r="E238" s="34"/>
    </row>
    <row r="239" spans="5:5">
      <c r="E239" s="34"/>
    </row>
    <row r="240" spans="5:5">
      <c r="E240" s="34"/>
    </row>
    <row r="241" spans="5:5">
      <c r="E241" s="34"/>
    </row>
    <row r="242" spans="5:5">
      <c r="E242" s="34"/>
    </row>
    <row r="243" spans="5:5">
      <c r="E243" s="34"/>
    </row>
    <row r="244" spans="5:5">
      <c r="E244" s="34"/>
    </row>
    <row r="245" spans="5:5">
      <c r="E245" s="34"/>
    </row>
    <row r="246" spans="5:5">
      <c r="E246" s="34"/>
    </row>
    <row r="247" spans="5:5">
      <c r="E247" s="34"/>
    </row>
    <row r="248" spans="5:5">
      <c r="E248" s="34"/>
    </row>
    <row r="249" spans="5:5">
      <c r="E249" s="34"/>
    </row>
    <row r="250" spans="5:5">
      <c r="E250" s="34"/>
    </row>
    <row r="251" spans="5:5">
      <c r="E251" s="34"/>
    </row>
    <row r="252" spans="5:5">
      <c r="E252" s="34"/>
    </row>
    <row r="253" spans="5:5">
      <c r="E253" s="34"/>
    </row>
    <row r="254" spans="5:5">
      <c r="E254" s="34"/>
    </row>
    <row r="255" spans="5:5">
      <c r="E255" s="34"/>
    </row>
    <row r="256" spans="5:5">
      <c r="E256" s="34"/>
    </row>
    <row r="257" spans="5:5">
      <c r="E257" s="34"/>
    </row>
    <row r="258" spans="5:5">
      <c r="E258" s="34"/>
    </row>
    <row r="259" spans="5:5">
      <c r="E259" s="34"/>
    </row>
    <row r="260" spans="5:5">
      <c r="E260" s="34"/>
    </row>
    <row r="261" spans="5:5">
      <c r="E261" s="34"/>
    </row>
    <row r="262" spans="5:5">
      <c r="E262" s="34"/>
    </row>
    <row r="263" spans="5:5">
      <c r="E263" s="34"/>
    </row>
    <row r="264" spans="5:5">
      <c r="E264" s="34"/>
    </row>
    <row r="265" spans="5:5">
      <c r="E265" s="34"/>
    </row>
    <row r="266" spans="5:5">
      <c r="E266" s="34"/>
    </row>
    <row r="267" spans="5:5">
      <c r="E267" s="34"/>
    </row>
    <row r="268" spans="5:5">
      <c r="E268" s="34"/>
    </row>
    <row r="269" spans="5:5">
      <c r="E269" s="34"/>
    </row>
    <row r="270" spans="5:5">
      <c r="E270" s="34"/>
    </row>
    <row r="271" spans="5:5">
      <c r="E271" s="34"/>
    </row>
    <row r="272" spans="5:5">
      <c r="E272" s="34"/>
    </row>
    <row r="273" spans="5:5">
      <c r="E273" s="34"/>
    </row>
    <row r="274" spans="5:5">
      <c r="E274" s="34"/>
    </row>
    <row r="275" spans="5:5">
      <c r="E275" s="34"/>
    </row>
    <row r="276" spans="5:5">
      <c r="E276" s="34"/>
    </row>
    <row r="277" spans="5:5">
      <c r="E277" s="34"/>
    </row>
    <row r="278" spans="5:5">
      <c r="E278" s="34"/>
    </row>
    <row r="279" spans="5:5">
      <c r="E279" s="34"/>
    </row>
    <row r="280" spans="5:5">
      <c r="E280" s="34"/>
    </row>
    <row r="281" spans="5:5">
      <c r="E281" s="34"/>
    </row>
    <row r="282" spans="5:5">
      <c r="E282" s="34"/>
    </row>
    <row r="283" spans="5:5">
      <c r="E283" s="34"/>
    </row>
    <row r="284" spans="5:5">
      <c r="E284" s="34"/>
    </row>
    <row r="285" spans="5:5">
      <c r="E285" s="34"/>
    </row>
    <row r="286" spans="5:5">
      <c r="E286" s="34"/>
    </row>
    <row r="287" spans="5:5">
      <c r="E287" s="34"/>
    </row>
    <row r="288" spans="5:5">
      <c r="E288" s="34"/>
    </row>
    <row r="289" spans="5:5">
      <c r="E289" s="34"/>
    </row>
    <row r="290" spans="5:5">
      <c r="E290" s="34"/>
    </row>
    <row r="291" spans="5:5">
      <c r="E291" s="34"/>
    </row>
    <row r="292" spans="5:5">
      <c r="E292" s="34"/>
    </row>
    <row r="293" spans="5:5">
      <c r="E293" s="34"/>
    </row>
    <row r="294" spans="5:5">
      <c r="E294" s="34"/>
    </row>
    <row r="295" spans="5:5">
      <c r="E295" s="34"/>
    </row>
    <row r="296" spans="5:5">
      <c r="E296" s="34"/>
    </row>
    <row r="297" spans="5:5">
      <c r="E297" s="34"/>
    </row>
    <row r="298" spans="5:5">
      <c r="E298" s="34"/>
    </row>
    <row r="299" spans="5:5">
      <c r="E299" s="34"/>
    </row>
    <row r="300" spans="5:5">
      <c r="E300" s="34"/>
    </row>
    <row r="301" spans="5:5">
      <c r="E301" s="34"/>
    </row>
    <row r="302" spans="5:5">
      <c r="E302" s="34"/>
    </row>
    <row r="303" spans="5:5">
      <c r="E303" s="34"/>
    </row>
    <row r="304" spans="5:5">
      <c r="E304" s="34"/>
    </row>
    <row r="305" spans="5:5">
      <c r="E305" s="34"/>
    </row>
    <row r="306" spans="5:5">
      <c r="E306" s="34"/>
    </row>
    <row r="307" spans="5:5">
      <c r="E307" s="34"/>
    </row>
    <row r="308" spans="5:5">
      <c r="E308" s="34"/>
    </row>
    <row r="309" spans="5:5">
      <c r="E309" s="34"/>
    </row>
    <row r="310" spans="5:5">
      <c r="E310" s="34"/>
    </row>
    <row r="311" spans="5:5">
      <c r="E311" s="34"/>
    </row>
    <row r="312" spans="5:5">
      <c r="E312" s="34"/>
    </row>
    <row r="313" spans="5:5">
      <c r="E313" s="34"/>
    </row>
    <row r="314" spans="5:5">
      <c r="E314" s="34"/>
    </row>
    <row r="315" spans="5:5">
      <c r="E315" s="34"/>
    </row>
    <row r="316" spans="5:5">
      <c r="E316" s="34"/>
    </row>
    <row r="317" spans="5:5">
      <c r="E317" s="34"/>
    </row>
    <row r="318" spans="5:5">
      <c r="E318" s="34"/>
    </row>
    <row r="319" spans="5:5">
      <c r="E319" s="34"/>
    </row>
    <row r="320" spans="5:5">
      <c r="E320" s="34"/>
    </row>
    <row r="321" spans="5:5">
      <c r="E321" s="34"/>
    </row>
    <row r="322" spans="5:5">
      <c r="E322" s="34"/>
    </row>
    <row r="323" spans="5:5">
      <c r="E323" s="34"/>
    </row>
    <row r="324" spans="5:5">
      <c r="E324" s="34"/>
    </row>
    <row r="325" spans="5:5">
      <c r="E325" s="34"/>
    </row>
    <row r="326" spans="5:5">
      <c r="E326" s="34"/>
    </row>
    <row r="327" spans="5:5">
      <c r="E327" s="34"/>
    </row>
    <row r="328" spans="5:5">
      <c r="E328" s="34"/>
    </row>
    <row r="329" spans="5:5">
      <c r="E329" s="34"/>
    </row>
    <row r="330" spans="5:5">
      <c r="E330" s="34"/>
    </row>
    <row r="331" spans="5:5">
      <c r="E331" s="34"/>
    </row>
    <row r="332" spans="5:5">
      <c r="E332" s="34"/>
    </row>
    <row r="333" spans="5:5">
      <c r="E333" s="34"/>
    </row>
    <row r="334" spans="5:5">
      <c r="E334" s="34"/>
    </row>
    <row r="335" spans="5:5">
      <c r="E335" s="34"/>
    </row>
    <row r="336" spans="5:5">
      <c r="E336" s="34"/>
    </row>
    <row r="337" spans="5:5">
      <c r="E337" s="34"/>
    </row>
    <row r="338" spans="5:5">
      <c r="E338" s="34"/>
    </row>
    <row r="339" spans="5:5">
      <c r="E339" s="34"/>
    </row>
    <row r="340" spans="5:5">
      <c r="E340" s="34"/>
    </row>
    <row r="341" spans="5:5">
      <c r="E341" s="34"/>
    </row>
    <row r="342" spans="5:5">
      <c r="E342" s="34"/>
    </row>
    <row r="343" spans="5:5">
      <c r="E343" s="34"/>
    </row>
    <row r="344" spans="5:5">
      <c r="E344" s="34"/>
    </row>
    <row r="345" spans="5:5">
      <c r="E345" s="34"/>
    </row>
    <row r="346" spans="5:5">
      <c r="E346" s="34"/>
    </row>
    <row r="347" spans="5:5">
      <c r="E347" s="34"/>
    </row>
    <row r="348" spans="5:5">
      <c r="E348" s="34"/>
    </row>
    <row r="349" spans="5:5">
      <c r="E349" s="34"/>
    </row>
    <row r="350" spans="5:5">
      <c r="E350" s="34"/>
    </row>
    <row r="351" spans="5:5">
      <c r="E351" s="34"/>
    </row>
    <row r="352" spans="5:5">
      <c r="E352" s="34"/>
    </row>
    <row r="353" spans="5:5">
      <c r="E353" s="34"/>
    </row>
    <row r="354" spans="5:5">
      <c r="E354" s="34"/>
    </row>
    <row r="355" spans="5:5">
      <c r="E355" s="34"/>
    </row>
    <row r="356" spans="5:5">
      <c r="E356" s="34"/>
    </row>
    <row r="357" spans="5:5">
      <c r="E357" s="34"/>
    </row>
    <row r="358" spans="5:5">
      <c r="E358" s="34"/>
    </row>
    <row r="359" spans="5:5">
      <c r="E359" s="34"/>
    </row>
    <row r="360" spans="5:5">
      <c r="E360" s="34"/>
    </row>
    <row r="361" spans="5:5">
      <c r="E361" s="34"/>
    </row>
    <row r="362" spans="5:5">
      <c r="E362" s="34"/>
    </row>
    <row r="363" spans="5:5">
      <c r="E363" s="34"/>
    </row>
    <row r="364" spans="5:5">
      <c r="E364" s="34"/>
    </row>
    <row r="365" spans="5:5">
      <c r="E365" s="34"/>
    </row>
    <row r="366" spans="5:5">
      <c r="E366" s="34"/>
    </row>
    <row r="367" spans="5:5">
      <c r="E367" s="34"/>
    </row>
    <row r="368" spans="5:5">
      <c r="E368" s="34"/>
    </row>
    <row r="369" spans="5:5">
      <c r="E369" s="34"/>
    </row>
    <row r="370" spans="5:5">
      <c r="E370" s="34"/>
    </row>
    <row r="371" spans="5:5">
      <c r="E371" s="34"/>
    </row>
    <row r="372" spans="5:5">
      <c r="E372" s="34"/>
    </row>
    <row r="373" spans="5:5">
      <c r="E373" s="34"/>
    </row>
    <row r="374" spans="5:5">
      <c r="E374" s="34"/>
    </row>
    <row r="375" spans="5:5">
      <c r="E375" s="34"/>
    </row>
    <row r="376" spans="5:5">
      <c r="E376" s="34"/>
    </row>
    <row r="377" spans="5:5">
      <c r="E377" s="34"/>
    </row>
    <row r="378" spans="5:5">
      <c r="E378" s="34"/>
    </row>
    <row r="379" spans="5:5">
      <c r="E379" s="34"/>
    </row>
    <row r="380" spans="5:5">
      <c r="E380" s="34"/>
    </row>
    <row r="381" spans="5:5">
      <c r="E381" s="34"/>
    </row>
    <row r="382" spans="5:5">
      <c r="E382" s="34"/>
    </row>
    <row r="383" spans="5:5">
      <c r="E383" s="34"/>
    </row>
    <row r="384" spans="5:5">
      <c r="E384" s="34"/>
    </row>
    <row r="385" spans="5:5">
      <c r="E385" s="34"/>
    </row>
    <row r="386" spans="5:5">
      <c r="E386" s="34"/>
    </row>
    <row r="387" spans="5:5">
      <c r="E387" s="34"/>
    </row>
    <row r="388" spans="5:5">
      <c r="E388" s="34"/>
    </row>
    <row r="389" spans="5:5">
      <c r="E389" s="34"/>
    </row>
    <row r="390" spans="5:5">
      <c r="E390" s="34"/>
    </row>
    <row r="391" spans="5:5">
      <c r="E391" s="34"/>
    </row>
    <row r="392" spans="5:5">
      <c r="E392" s="34"/>
    </row>
    <row r="393" spans="5:5">
      <c r="E393" s="34"/>
    </row>
    <row r="394" spans="5:5">
      <c r="E394" s="34"/>
    </row>
    <row r="395" spans="5:5">
      <c r="E395" s="34"/>
    </row>
    <row r="396" spans="5:5">
      <c r="E396" s="34"/>
    </row>
    <row r="397" spans="5:5">
      <c r="E397" s="34"/>
    </row>
    <row r="398" spans="5:5">
      <c r="E398" s="34"/>
    </row>
    <row r="399" spans="5:5">
      <c r="E399" s="34"/>
    </row>
    <row r="400" spans="5:5">
      <c r="E400" s="34"/>
    </row>
    <row r="401" spans="5:5">
      <c r="E401" s="34"/>
    </row>
    <row r="402" spans="5:5">
      <c r="E402" s="34"/>
    </row>
    <row r="403" spans="5:5">
      <c r="E403" s="34"/>
    </row>
    <row r="404" spans="5:5">
      <c r="E404" s="34"/>
    </row>
    <row r="405" spans="5:5">
      <c r="E405" s="34"/>
    </row>
    <row r="406" spans="5:5">
      <c r="E406" s="34"/>
    </row>
    <row r="407" spans="5:5">
      <c r="E407" s="34"/>
    </row>
    <row r="408" spans="5:5">
      <c r="E408" s="34"/>
    </row>
    <row r="409" spans="5:5">
      <c r="E409" s="34"/>
    </row>
    <row r="410" spans="5:5">
      <c r="E410" s="34"/>
    </row>
    <row r="411" spans="5:5">
      <c r="E411" s="34"/>
    </row>
    <row r="412" spans="5:5">
      <c r="E412" s="34"/>
    </row>
    <row r="413" spans="5:5">
      <c r="E413" s="34"/>
    </row>
    <row r="414" spans="5:5">
      <c r="E414" s="34"/>
    </row>
    <row r="415" spans="5:5">
      <c r="E415" s="34"/>
    </row>
    <row r="416" spans="5:5">
      <c r="E416" s="34"/>
    </row>
    <row r="417" spans="5:5">
      <c r="E417" s="34"/>
    </row>
    <row r="418" spans="5:5">
      <c r="E418" s="34"/>
    </row>
    <row r="419" spans="5:5">
      <c r="E419" s="34"/>
    </row>
    <row r="420" spans="5:5">
      <c r="E420" s="34"/>
    </row>
    <row r="421" spans="5:5">
      <c r="E421" s="34"/>
    </row>
    <row r="422" spans="5:5">
      <c r="E422" s="34"/>
    </row>
    <row r="423" spans="5:5">
      <c r="E423" s="34"/>
    </row>
    <row r="424" spans="5:5">
      <c r="E424" s="34"/>
    </row>
    <row r="425" spans="5:5">
      <c r="E425" s="34"/>
    </row>
    <row r="426" spans="5:5">
      <c r="E426" s="34"/>
    </row>
    <row r="427" spans="5:5">
      <c r="E427" s="34"/>
    </row>
    <row r="428" spans="5:5">
      <c r="E428" s="34"/>
    </row>
    <row r="429" spans="5:5">
      <c r="E429" s="34"/>
    </row>
    <row r="430" spans="5:5">
      <c r="E430" s="34"/>
    </row>
    <row r="431" spans="5:5">
      <c r="E431" s="34"/>
    </row>
    <row r="432" spans="5:5">
      <c r="E432" s="34"/>
    </row>
    <row r="433" spans="5:5">
      <c r="E433" s="34"/>
    </row>
    <row r="434" spans="5:5">
      <c r="E434" s="34"/>
    </row>
    <row r="435" spans="5:5">
      <c r="E435" s="34"/>
    </row>
    <row r="436" spans="5:5">
      <c r="E436" s="34"/>
    </row>
    <row r="437" spans="5:5">
      <c r="E437" s="34"/>
    </row>
    <row r="438" spans="5:5">
      <c r="E438" s="34"/>
    </row>
    <row r="439" spans="5:5">
      <c r="E439" s="34"/>
    </row>
    <row r="440" spans="5:5">
      <c r="E440" s="34"/>
    </row>
    <row r="441" spans="5:5">
      <c r="E441" s="34"/>
    </row>
    <row r="442" spans="5:5">
      <c r="E442" s="34"/>
    </row>
    <row r="443" spans="5:5">
      <c r="E443" s="34"/>
    </row>
    <row r="444" spans="5:5">
      <c r="E444" s="34"/>
    </row>
    <row r="445" spans="5:5">
      <c r="E445" s="34"/>
    </row>
    <row r="446" spans="5:5">
      <c r="E446" s="34"/>
    </row>
    <row r="447" spans="5:5">
      <c r="E447" s="34"/>
    </row>
    <row r="448" spans="5:5">
      <c r="E448" s="34"/>
    </row>
    <row r="449" spans="5:5">
      <c r="E449" s="34"/>
    </row>
    <row r="450" spans="5:5">
      <c r="E450" s="34"/>
    </row>
    <row r="451" spans="5:5">
      <c r="E451" s="34"/>
    </row>
    <row r="452" spans="5:5">
      <c r="E452" s="34"/>
    </row>
    <row r="453" spans="5:5">
      <c r="E453" s="34"/>
    </row>
    <row r="454" spans="5:5">
      <c r="E454" s="34"/>
    </row>
    <row r="455" spans="5:5">
      <c r="E455" s="34"/>
    </row>
    <row r="456" spans="5:5">
      <c r="E456" s="34"/>
    </row>
    <row r="457" spans="5:5">
      <c r="E457" s="34"/>
    </row>
    <row r="458" spans="5:5">
      <c r="E458" s="34"/>
    </row>
    <row r="459" spans="5:5">
      <c r="E459" s="34"/>
    </row>
    <row r="460" spans="5:5">
      <c r="E460" s="34"/>
    </row>
    <row r="461" spans="5:5">
      <c r="E461" s="34"/>
    </row>
    <row r="462" spans="5:5">
      <c r="E462" s="34"/>
    </row>
    <row r="463" spans="5:5">
      <c r="E463" s="34"/>
    </row>
    <row r="464" spans="5:5">
      <c r="E464" s="34"/>
    </row>
    <row r="465" spans="5:5">
      <c r="E465" s="34"/>
    </row>
    <row r="466" spans="5:5">
      <c r="E466" s="34"/>
    </row>
    <row r="467" spans="5:5">
      <c r="E467" s="34"/>
    </row>
    <row r="468" spans="5:5">
      <c r="E468" s="34"/>
    </row>
    <row r="469" spans="5:5">
      <c r="E469" s="34"/>
    </row>
    <row r="470" spans="5:5">
      <c r="E470" s="34"/>
    </row>
    <row r="471" spans="5:5">
      <c r="E471" s="34"/>
    </row>
    <row r="472" spans="5:5">
      <c r="E472" s="34"/>
    </row>
    <row r="473" spans="5:5">
      <c r="E473" s="34"/>
    </row>
    <row r="474" spans="5:5">
      <c r="E474" s="34"/>
    </row>
    <row r="475" spans="5:5">
      <c r="E475" s="34"/>
    </row>
    <row r="476" spans="5:5">
      <c r="E476" s="34"/>
    </row>
    <row r="477" spans="5:5">
      <c r="E477" s="34"/>
    </row>
    <row r="478" spans="5:5">
      <c r="E478" s="34"/>
    </row>
    <row r="479" spans="5:5">
      <c r="E479" s="34"/>
    </row>
    <row r="480" spans="5:5">
      <c r="E480" s="34"/>
    </row>
    <row r="481" spans="5:5">
      <c r="E481" s="34"/>
    </row>
    <row r="482" spans="5:5">
      <c r="E482" s="34"/>
    </row>
    <row r="483" spans="5:5">
      <c r="E483" s="34"/>
    </row>
    <row r="484" spans="5:5">
      <c r="E484" s="34"/>
    </row>
    <row r="485" spans="5:5">
      <c r="E485" s="34"/>
    </row>
    <row r="486" spans="5:5">
      <c r="E486" s="34"/>
    </row>
    <row r="487" spans="5:5">
      <c r="E487" s="34"/>
    </row>
    <row r="488" spans="5:5">
      <c r="E488" s="34"/>
    </row>
    <row r="489" spans="5:5">
      <c r="E489" s="34"/>
    </row>
    <row r="490" spans="5:5">
      <c r="E490" s="34"/>
    </row>
    <row r="491" spans="5:5">
      <c r="E491" s="34"/>
    </row>
    <row r="492" spans="5:5">
      <c r="E492" s="34"/>
    </row>
    <row r="493" spans="5:5">
      <c r="E493" s="34"/>
    </row>
    <row r="494" spans="5:5">
      <c r="E494" s="34"/>
    </row>
    <row r="495" spans="5:5">
      <c r="E495" s="34"/>
    </row>
    <row r="496" spans="5:5">
      <c r="E496" s="34"/>
    </row>
    <row r="497" spans="5:5">
      <c r="E497" s="34"/>
    </row>
    <row r="498" spans="5:5">
      <c r="E498" s="34"/>
    </row>
    <row r="499" spans="5:5">
      <c r="E499" s="34"/>
    </row>
    <row r="500" spans="5:5">
      <c r="E500" s="34"/>
    </row>
    <row r="501" spans="5:5">
      <c r="E501" s="34"/>
    </row>
    <row r="502" spans="5:5">
      <c r="E502" s="34"/>
    </row>
    <row r="503" spans="5:5">
      <c r="E503" s="34"/>
    </row>
    <row r="504" spans="5:5">
      <c r="E504" s="34"/>
    </row>
    <row r="505" spans="5:5">
      <c r="E505" s="34"/>
    </row>
    <row r="506" spans="5:5">
      <c r="E506" s="34"/>
    </row>
    <row r="507" spans="5:5">
      <c r="E507" s="34"/>
    </row>
    <row r="508" spans="5:5">
      <c r="E508" s="34"/>
    </row>
    <row r="509" spans="5:5">
      <c r="E509" s="34"/>
    </row>
    <row r="510" spans="5:5">
      <c r="E510" s="34"/>
    </row>
    <row r="511" spans="5:5">
      <c r="E511" s="34"/>
    </row>
    <row r="512" spans="5:5">
      <c r="E512" s="34"/>
    </row>
    <row r="513" spans="5:5">
      <c r="E513" s="34"/>
    </row>
    <row r="514" spans="5:5">
      <c r="E514" s="34"/>
    </row>
    <row r="515" spans="5:5">
      <c r="E515" s="34"/>
    </row>
    <row r="516" spans="5:5">
      <c r="E516" s="34"/>
    </row>
    <row r="517" spans="5:5">
      <c r="E517" s="34"/>
    </row>
    <row r="518" spans="5:5">
      <c r="E518" s="34"/>
    </row>
    <row r="519" spans="5:5">
      <c r="E519" s="34"/>
    </row>
    <row r="520" spans="5:5">
      <c r="E520" s="34"/>
    </row>
    <row r="521" spans="5:5">
      <c r="E521" s="34"/>
    </row>
    <row r="522" spans="5:5">
      <c r="E522" s="34"/>
    </row>
    <row r="523" spans="5:5">
      <c r="E523" s="34"/>
    </row>
    <row r="524" spans="5:5">
      <c r="E524" s="34"/>
    </row>
    <row r="525" spans="5:5">
      <c r="E525" s="34"/>
    </row>
    <row r="526" spans="5:5">
      <c r="E526" s="34"/>
    </row>
    <row r="527" spans="5:5">
      <c r="E527" s="34"/>
    </row>
    <row r="528" spans="5:5">
      <c r="E528" s="34"/>
    </row>
    <row r="529" spans="5:5">
      <c r="E529" s="34"/>
    </row>
    <row r="530" spans="5:5">
      <c r="E530" s="34"/>
    </row>
    <row r="531" spans="5:5">
      <c r="E531" s="34"/>
    </row>
    <row r="532" spans="5:5">
      <c r="E532" s="34"/>
    </row>
    <row r="533" spans="5:5">
      <c r="E533" s="34"/>
    </row>
    <row r="534" spans="5:5">
      <c r="E534" s="34"/>
    </row>
    <row r="535" spans="5:5">
      <c r="E535" s="34"/>
    </row>
    <row r="536" spans="5:5">
      <c r="E536" s="34"/>
    </row>
    <row r="537" spans="5:5">
      <c r="E537" s="34"/>
    </row>
    <row r="538" spans="5:5">
      <c r="E538" s="34"/>
    </row>
    <row r="539" spans="5:5">
      <c r="E539" s="34"/>
    </row>
    <row r="540" spans="5:5">
      <c r="E540" s="34"/>
    </row>
    <row r="541" spans="5:5">
      <c r="E541" s="34"/>
    </row>
    <row r="542" spans="5:5">
      <c r="E542" s="34"/>
    </row>
    <row r="543" spans="5:5">
      <c r="E543" s="34"/>
    </row>
    <row r="544" spans="5:5">
      <c r="E544" s="34"/>
    </row>
    <row r="545" spans="5:5">
      <c r="E545" s="34"/>
    </row>
    <row r="546" spans="5:5">
      <c r="E546" s="34"/>
    </row>
    <row r="547" spans="5:5">
      <c r="E547" s="34"/>
    </row>
    <row r="548" spans="5:5">
      <c r="E548" s="34"/>
    </row>
    <row r="549" spans="5:5">
      <c r="E549" s="34"/>
    </row>
    <row r="550" spans="5:5">
      <c r="E550" s="34"/>
    </row>
    <row r="551" spans="5:5">
      <c r="E551" s="34"/>
    </row>
    <row r="552" spans="5:5">
      <c r="E552" s="34"/>
    </row>
    <row r="553" spans="5:5">
      <c r="E553" s="34"/>
    </row>
    <row r="554" spans="5:5">
      <c r="E554" s="34"/>
    </row>
    <row r="555" spans="5:5">
      <c r="E555" s="34"/>
    </row>
    <row r="556" spans="5:5">
      <c r="E556" s="34"/>
    </row>
    <row r="557" spans="5:5">
      <c r="E557" s="34"/>
    </row>
    <row r="558" spans="5:5">
      <c r="E558" s="34"/>
    </row>
    <row r="559" spans="5:5">
      <c r="E559" s="34"/>
    </row>
    <row r="560" spans="5:5">
      <c r="E560" s="34"/>
    </row>
    <row r="561" spans="5:5">
      <c r="E561" s="34"/>
    </row>
    <row r="562" spans="5:5">
      <c r="E562" s="34"/>
    </row>
    <row r="563" spans="5:5">
      <c r="E563" s="34"/>
    </row>
    <row r="564" spans="5:5">
      <c r="E564" s="34"/>
    </row>
    <row r="565" spans="5:5">
      <c r="E565" s="34"/>
    </row>
    <row r="566" spans="5:5">
      <c r="E566" s="34"/>
    </row>
    <row r="567" spans="5:5">
      <c r="E567" s="34"/>
    </row>
    <row r="568" spans="5:5">
      <c r="E568" s="34"/>
    </row>
    <row r="569" spans="5:5">
      <c r="E569" s="34"/>
    </row>
    <row r="570" spans="5:5">
      <c r="E570" s="34"/>
    </row>
    <row r="571" spans="5:5">
      <c r="E571" s="34"/>
    </row>
    <row r="572" spans="5:5">
      <c r="E572" s="34"/>
    </row>
    <row r="573" spans="5:5">
      <c r="E573" s="34"/>
    </row>
    <row r="574" spans="5:5">
      <c r="E574" s="34"/>
    </row>
    <row r="575" spans="5:5">
      <c r="E575" s="34"/>
    </row>
    <row r="576" spans="5:5">
      <c r="E576" s="34"/>
    </row>
    <row r="577" spans="5:5">
      <c r="E577" s="34"/>
    </row>
    <row r="578" spans="5:5">
      <c r="E578" s="34"/>
    </row>
    <row r="579" spans="5:5">
      <c r="E579" s="34"/>
    </row>
    <row r="580" spans="5:5">
      <c r="E580" s="34"/>
    </row>
    <row r="581" spans="5:5">
      <c r="E581" s="34"/>
    </row>
    <row r="582" spans="5:5">
      <c r="E582" s="34"/>
    </row>
    <row r="583" spans="5:5">
      <c r="E583" s="34"/>
    </row>
    <row r="584" spans="5:5">
      <c r="E584" s="34"/>
    </row>
    <row r="585" spans="5:5">
      <c r="E585" s="34"/>
    </row>
    <row r="586" spans="5:5">
      <c r="E586" s="34"/>
    </row>
    <row r="587" spans="5:5">
      <c r="E587" s="34"/>
    </row>
    <row r="588" spans="5:5">
      <c r="E588" s="34"/>
    </row>
    <row r="589" spans="5:5">
      <c r="E589" s="34"/>
    </row>
    <row r="590" spans="5:5">
      <c r="E590" s="34"/>
    </row>
    <row r="591" spans="5:5">
      <c r="E591" s="34"/>
    </row>
    <row r="592" spans="5:5">
      <c r="E592" s="34"/>
    </row>
    <row r="593" spans="5:5">
      <c r="E593" s="34"/>
    </row>
    <row r="594" spans="5:5">
      <c r="E594" s="34"/>
    </row>
    <row r="595" spans="5:5">
      <c r="E595" s="34"/>
    </row>
    <row r="596" spans="5:5">
      <c r="E596" s="34"/>
    </row>
    <row r="597" spans="5:5">
      <c r="E597" s="34"/>
    </row>
    <row r="598" spans="5:5">
      <c r="E598" s="34"/>
    </row>
    <row r="599" spans="5:5">
      <c r="E599" s="34"/>
    </row>
    <row r="600" spans="5:5">
      <c r="E600" s="34"/>
    </row>
    <row r="601" spans="5:5">
      <c r="E601" s="34"/>
    </row>
    <row r="602" spans="5:5">
      <c r="E602" s="34"/>
    </row>
    <row r="603" spans="5:5">
      <c r="E603" s="34"/>
    </row>
    <row r="604" spans="5:5">
      <c r="E604" s="34"/>
    </row>
    <row r="605" spans="5:5">
      <c r="E605" s="34"/>
    </row>
    <row r="606" spans="5:5">
      <c r="E606" s="34"/>
    </row>
    <row r="607" spans="5:5">
      <c r="E607" s="34"/>
    </row>
    <row r="608" spans="5:5">
      <c r="E608" s="34"/>
    </row>
    <row r="609" spans="5:5">
      <c r="E609" s="34"/>
    </row>
    <row r="610" spans="5:5">
      <c r="E610" s="34"/>
    </row>
    <row r="611" spans="5:5">
      <c r="E611" s="34"/>
    </row>
    <row r="612" spans="5:5">
      <c r="E612" s="34"/>
    </row>
    <row r="613" spans="5:5">
      <c r="E613" s="34"/>
    </row>
    <row r="614" spans="5:5">
      <c r="E614" s="34"/>
    </row>
    <row r="615" spans="5:5">
      <c r="E615" s="34"/>
    </row>
    <row r="616" spans="5:5">
      <c r="E616" s="34"/>
    </row>
    <row r="617" spans="5:5">
      <c r="E617" s="34"/>
    </row>
    <row r="618" spans="5:5">
      <c r="E618" s="34"/>
    </row>
    <row r="619" spans="5:5">
      <c r="E619" s="34"/>
    </row>
    <row r="620" spans="5:5">
      <c r="E620" s="34"/>
    </row>
    <row r="621" spans="5:5">
      <c r="E621" s="34"/>
    </row>
    <row r="622" spans="5:5">
      <c r="E622" s="34"/>
    </row>
    <row r="623" spans="5:5">
      <c r="E623" s="34"/>
    </row>
    <row r="624" spans="5:5">
      <c r="E624" s="34"/>
    </row>
    <row r="625" spans="5:5">
      <c r="E625" s="34"/>
    </row>
    <row r="626" spans="5:5">
      <c r="E626" s="34"/>
    </row>
    <row r="627" spans="5:5">
      <c r="E627" s="34"/>
    </row>
    <row r="628" spans="5:5">
      <c r="E628" s="34"/>
    </row>
    <row r="629" spans="5:5">
      <c r="E629" s="34"/>
    </row>
    <row r="630" spans="5:5">
      <c r="E630" s="34"/>
    </row>
    <row r="631" spans="5:5">
      <c r="E631" s="34"/>
    </row>
    <row r="632" spans="5:5">
      <c r="E632" s="34"/>
    </row>
    <row r="633" spans="5:5">
      <c r="E633" s="34"/>
    </row>
    <row r="634" spans="5:5">
      <c r="E634" s="34"/>
    </row>
    <row r="635" spans="5:5">
      <c r="E635" s="34"/>
    </row>
    <row r="636" spans="5:5">
      <c r="E636" s="34"/>
    </row>
    <row r="637" spans="5:5">
      <c r="E637" s="34"/>
    </row>
    <row r="638" spans="5:5">
      <c r="E638" s="34"/>
    </row>
    <row r="639" spans="5:5">
      <c r="E639" s="34"/>
    </row>
    <row r="640" spans="5:5">
      <c r="E640" s="34"/>
    </row>
    <row r="641" spans="5:5">
      <c r="E641" s="34"/>
    </row>
    <row r="642" spans="5:5">
      <c r="E642" s="34"/>
    </row>
    <row r="643" spans="5:5">
      <c r="E643" s="34"/>
    </row>
    <row r="644" spans="5:5">
      <c r="E644" s="34"/>
    </row>
    <row r="645" spans="5:5">
      <c r="E645" s="34"/>
    </row>
    <row r="646" spans="5:5">
      <c r="E646" s="34"/>
    </row>
    <row r="647" spans="5:5">
      <c r="E647" s="34"/>
    </row>
    <row r="648" spans="5:5">
      <c r="E648" s="34"/>
    </row>
    <row r="649" spans="5:5">
      <c r="E649" s="34"/>
    </row>
    <row r="650" spans="5:5">
      <c r="E650" s="34"/>
    </row>
    <row r="651" spans="5:5">
      <c r="E651" s="34"/>
    </row>
    <row r="652" spans="5:5">
      <c r="E652" s="34"/>
    </row>
    <row r="653" spans="5:5">
      <c r="E653" s="34"/>
    </row>
    <row r="654" spans="5:5">
      <c r="E654" s="34"/>
    </row>
    <row r="655" spans="5:5">
      <c r="E655" s="34"/>
    </row>
    <row r="656" spans="5:5">
      <c r="E656" s="34"/>
    </row>
    <row r="657" spans="5:5">
      <c r="E657" s="34"/>
    </row>
    <row r="658" spans="5:5">
      <c r="E658" s="34"/>
    </row>
    <row r="659" spans="5:5">
      <c r="E659" s="34"/>
    </row>
    <row r="660" spans="5:5">
      <c r="E660" s="34"/>
    </row>
    <row r="661" spans="5:5">
      <c r="E661" s="34"/>
    </row>
    <row r="662" spans="5:5">
      <c r="E662" s="34"/>
    </row>
    <row r="663" spans="5:5">
      <c r="E663" s="34"/>
    </row>
    <row r="664" spans="5:5">
      <c r="E664" s="34"/>
    </row>
    <row r="665" spans="5:5">
      <c r="E665" s="34"/>
    </row>
    <row r="666" spans="5:5">
      <c r="E666" s="34"/>
    </row>
    <row r="667" spans="5:5">
      <c r="E667" s="34"/>
    </row>
    <row r="668" spans="5:5">
      <c r="E668" s="34"/>
    </row>
    <row r="669" spans="5:5">
      <c r="E669" s="34"/>
    </row>
    <row r="670" spans="5:5">
      <c r="E670" s="34"/>
    </row>
    <row r="671" spans="5:5">
      <c r="E671" s="34"/>
    </row>
    <row r="672" spans="5:5">
      <c r="E672" s="34"/>
    </row>
    <row r="673" spans="5:5">
      <c r="E673" s="34"/>
    </row>
    <row r="674" spans="5:5">
      <c r="E674" s="34"/>
    </row>
    <row r="675" spans="5:5">
      <c r="E675" s="34"/>
    </row>
    <row r="676" spans="5:5">
      <c r="E676" s="34"/>
    </row>
    <row r="677" spans="5:5">
      <c r="E677" s="34"/>
    </row>
    <row r="678" spans="5:5">
      <c r="E678" s="34"/>
    </row>
    <row r="679" spans="5:5">
      <c r="E679" s="34"/>
    </row>
    <row r="680" spans="5:5">
      <c r="E680" s="34"/>
    </row>
    <row r="681" spans="5:5">
      <c r="E681" s="34"/>
    </row>
    <row r="682" spans="5:5">
      <c r="E682" s="34"/>
    </row>
    <row r="683" spans="5:5">
      <c r="E683" s="34"/>
    </row>
    <row r="684" spans="5:5">
      <c r="E684" s="34"/>
    </row>
    <row r="685" spans="5:5">
      <c r="E685" s="34"/>
    </row>
    <row r="686" spans="5:5">
      <c r="E686" s="34"/>
    </row>
    <row r="687" spans="5:5">
      <c r="E687" s="34"/>
    </row>
    <row r="688" spans="5:5">
      <c r="E688" s="34"/>
    </row>
    <row r="689" spans="5:5">
      <c r="E689" s="34"/>
    </row>
    <row r="690" spans="5:5">
      <c r="E690" s="34"/>
    </row>
    <row r="691" spans="5:5">
      <c r="E691" s="34"/>
    </row>
    <row r="692" spans="5:5">
      <c r="E692" s="34"/>
    </row>
    <row r="693" spans="5:5">
      <c r="E693" s="34"/>
    </row>
    <row r="694" spans="5:5">
      <c r="E694" s="34"/>
    </row>
    <row r="695" spans="5:5">
      <c r="E695" s="34"/>
    </row>
    <row r="696" spans="5:5">
      <c r="E696" s="34"/>
    </row>
    <row r="697" spans="5:5">
      <c r="E697" s="34"/>
    </row>
    <row r="698" spans="5:5">
      <c r="E698" s="34"/>
    </row>
    <row r="699" spans="5:5">
      <c r="E699" s="34"/>
    </row>
    <row r="700" spans="5:5">
      <c r="E700" s="34"/>
    </row>
    <row r="701" spans="5:5">
      <c r="E701" s="34"/>
    </row>
    <row r="702" spans="5:5">
      <c r="E702" s="34"/>
    </row>
    <row r="703" spans="5:5">
      <c r="E703" s="34"/>
    </row>
    <row r="704" spans="5:5">
      <c r="E704" s="34"/>
    </row>
    <row r="705" spans="5:5">
      <c r="E705" s="34"/>
    </row>
    <row r="706" spans="5:5">
      <c r="E706" s="34"/>
    </row>
    <row r="707" spans="5:5">
      <c r="E707" s="34"/>
    </row>
    <row r="708" spans="5:5">
      <c r="E708" s="34"/>
    </row>
    <row r="709" spans="5:5">
      <c r="E709" s="34"/>
    </row>
    <row r="710" spans="5:5">
      <c r="E710" s="34"/>
    </row>
    <row r="711" spans="5:5">
      <c r="E711" s="34"/>
    </row>
    <row r="712" spans="5:5">
      <c r="E712" s="34"/>
    </row>
    <row r="713" spans="5:5">
      <c r="E713" s="34"/>
    </row>
    <row r="714" spans="5:5">
      <c r="E714" s="34"/>
    </row>
    <row r="715" spans="5:5">
      <c r="E715" s="34"/>
    </row>
    <row r="716" spans="5:5">
      <c r="E716" s="34"/>
    </row>
    <row r="717" spans="5:5">
      <c r="E717" s="34"/>
    </row>
    <row r="718" spans="5:5">
      <c r="E718" s="34"/>
    </row>
    <row r="719" spans="5:5">
      <c r="E719" s="34"/>
    </row>
    <row r="720" spans="5:5">
      <c r="E720" s="34"/>
    </row>
    <row r="721" spans="5:5">
      <c r="E721" s="34"/>
    </row>
    <row r="722" spans="5:5">
      <c r="E722" s="34"/>
    </row>
    <row r="723" spans="5:5">
      <c r="E723" s="34"/>
    </row>
    <row r="724" spans="5:5">
      <c r="E724" s="34"/>
    </row>
    <row r="725" spans="5:5">
      <c r="E725" s="34"/>
    </row>
    <row r="726" spans="5:5">
      <c r="E726" s="34"/>
    </row>
    <row r="727" spans="5:5">
      <c r="E727" s="34"/>
    </row>
    <row r="728" spans="5:5">
      <c r="E728" s="34"/>
    </row>
    <row r="729" spans="5:5">
      <c r="E729" s="34"/>
    </row>
    <row r="730" spans="5:5">
      <c r="E730" s="34"/>
    </row>
    <row r="731" spans="5:5">
      <c r="E731" s="34"/>
    </row>
    <row r="732" spans="5:5">
      <c r="E732" s="34"/>
    </row>
    <row r="733" spans="5:5">
      <c r="E733" s="34"/>
    </row>
    <row r="734" spans="5:5">
      <c r="E734" s="34"/>
    </row>
    <row r="735" spans="5:5">
      <c r="E735" s="34"/>
    </row>
    <row r="736" spans="5:5">
      <c r="E736" s="34"/>
    </row>
    <row r="737" spans="5:5">
      <c r="E737" s="34"/>
    </row>
    <row r="738" spans="5:5">
      <c r="E738" s="34"/>
    </row>
    <row r="739" spans="5:5">
      <c r="E739" s="34"/>
    </row>
    <row r="740" spans="5:5">
      <c r="E740" s="34"/>
    </row>
    <row r="741" spans="5:5">
      <c r="E741" s="34"/>
    </row>
    <row r="742" spans="5:5">
      <c r="E742" s="34"/>
    </row>
    <row r="743" spans="5:5">
      <c r="E743" s="34"/>
    </row>
    <row r="744" spans="5:5">
      <c r="E744" s="34"/>
    </row>
    <row r="745" spans="5:5">
      <c r="E745" s="34"/>
    </row>
    <row r="746" spans="5:5">
      <c r="E746" s="34"/>
    </row>
    <row r="747" spans="5:5">
      <c r="E747" s="34"/>
    </row>
    <row r="748" spans="5:5">
      <c r="E748" s="34"/>
    </row>
    <row r="749" spans="5:5">
      <c r="E749" s="34"/>
    </row>
    <row r="750" spans="5:5">
      <c r="E750" s="34"/>
    </row>
    <row r="751" spans="5:5">
      <c r="E751" s="34"/>
    </row>
    <row r="752" spans="5:5">
      <c r="E752" s="34"/>
    </row>
    <row r="753" spans="5:5">
      <c r="E753" s="34"/>
    </row>
    <row r="754" spans="5:5">
      <c r="E754" s="34"/>
    </row>
    <row r="755" spans="5:5">
      <c r="E755" s="34"/>
    </row>
    <row r="756" spans="5:5">
      <c r="E756" s="34"/>
    </row>
    <row r="757" spans="5:5">
      <c r="E757" s="34"/>
    </row>
    <row r="758" spans="5:5">
      <c r="E758" s="34"/>
    </row>
    <row r="759" spans="5:5">
      <c r="E759" s="34"/>
    </row>
    <row r="760" spans="5:5">
      <c r="E760" s="34"/>
    </row>
    <row r="761" spans="5:5">
      <c r="E761" s="34"/>
    </row>
    <row r="762" spans="5:5">
      <c r="E762" s="34"/>
    </row>
    <row r="763" spans="5:5">
      <c r="E763" s="34"/>
    </row>
    <row r="764" spans="5:5">
      <c r="E764" s="34"/>
    </row>
    <row r="765" spans="5:5">
      <c r="E765" s="34"/>
    </row>
    <row r="766" spans="5:5">
      <c r="E766" s="34"/>
    </row>
    <row r="767" spans="5:5">
      <c r="E767" s="34"/>
    </row>
    <row r="768" spans="5:5">
      <c r="E768" s="34"/>
    </row>
    <row r="769" spans="5:5">
      <c r="E769" s="34"/>
    </row>
    <row r="770" spans="5:5">
      <c r="E770" s="34"/>
    </row>
    <row r="771" spans="5:5">
      <c r="E771" s="34"/>
    </row>
    <row r="772" spans="5:5">
      <c r="E772" s="34"/>
    </row>
    <row r="773" spans="5:5">
      <c r="E773" s="34"/>
    </row>
    <row r="774" spans="5:5">
      <c r="E774" s="34"/>
    </row>
    <row r="775" spans="5:5">
      <c r="E775" s="34"/>
    </row>
    <row r="776" spans="5:5">
      <c r="E776" s="34"/>
    </row>
    <row r="777" spans="5:5">
      <c r="E777" s="34"/>
    </row>
    <row r="778" spans="5:5">
      <c r="E778" s="34"/>
    </row>
    <row r="779" spans="5:5">
      <c r="E779" s="34"/>
    </row>
    <row r="780" spans="5:5">
      <c r="E780" s="34"/>
    </row>
    <row r="781" spans="5:5">
      <c r="E781" s="34"/>
    </row>
    <row r="782" spans="5:5">
      <c r="E782" s="34"/>
    </row>
    <row r="783" spans="5:5">
      <c r="E783" s="34"/>
    </row>
    <row r="784" spans="5:5">
      <c r="E784" s="34"/>
    </row>
    <row r="785" spans="5:5">
      <c r="E785" s="34"/>
    </row>
    <row r="786" spans="5:5">
      <c r="E786" s="34"/>
    </row>
    <row r="787" spans="5:5">
      <c r="E787" s="34"/>
    </row>
    <row r="788" spans="5:5">
      <c r="E788" s="34"/>
    </row>
    <row r="789" spans="5:5">
      <c r="E789" s="34"/>
    </row>
    <row r="790" spans="5:5">
      <c r="E790" s="34"/>
    </row>
    <row r="791" spans="5:5">
      <c r="E791" s="34"/>
    </row>
    <row r="792" spans="5:5">
      <c r="E792" s="34"/>
    </row>
    <row r="793" spans="5:5">
      <c r="E793" s="34"/>
    </row>
    <row r="794" spans="5:5">
      <c r="E794" s="34"/>
    </row>
    <row r="795" spans="5:5">
      <c r="E795" s="34"/>
    </row>
    <row r="796" spans="5:5">
      <c r="E796" s="34"/>
    </row>
    <row r="797" spans="5:5">
      <c r="E797" s="34"/>
    </row>
    <row r="798" spans="5:5">
      <c r="E798" s="34"/>
    </row>
    <row r="799" spans="5:5">
      <c r="E799" s="34"/>
    </row>
    <row r="800" spans="5:5">
      <c r="E800" s="34"/>
    </row>
    <row r="801" spans="5:5">
      <c r="E801" s="34"/>
    </row>
    <row r="802" spans="5:5">
      <c r="E802" s="34"/>
    </row>
    <row r="803" spans="5:5">
      <c r="E803" s="34"/>
    </row>
    <row r="804" spans="5:5">
      <c r="E804" s="34"/>
    </row>
    <row r="805" spans="5:5">
      <c r="E805" s="34"/>
    </row>
    <row r="806" spans="5:5">
      <c r="E806" s="34"/>
    </row>
    <row r="807" spans="5:5">
      <c r="E807" s="34"/>
    </row>
    <row r="808" spans="5:5">
      <c r="E808" s="34"/>
    </row>
    <row r="809" spans="5:5">
      <c r="E809" s="34"/>
    </row>
    <row r="810" spans="5:5">
      <c r="E810" s="34"/>
    </row>
    <row r="811" spans="5:5">
      <c r="E811" s="34"/>
    </row>
    <row r="812" spans="5:5">
      <c r="E812" s="34"/>
    </row>
    <row r="813" spans="5:5">
      <c r="E813" s="34"/>
    </row>
    <row r="814" spans="5:5">
      <c r="E814" s="34"/>
    </row>
    <row r="815" spans="5:5">
      <c r="E815" s="34"/>
    </row>
    <row r="816" spans="5:5">
      <c r="E816" s="34"/>
    </row>
    <row r="817" spans="5:5">
      <c r="E817" s="34"/>
    </row>
    <row r="818" spans="5:5">
      <c r="E818" s="34"/>
    </row>
    <row r="819" spans="5:5">
      <c r="E819" s="34"/>
    </row>
    <row r="820" spans="5:5">
      <c r="E820" s="34"/>
    </row>
    <row r="821" spans="5:5">
      <c r="E821" s="34"/>
    </row>
    <row r="822" spans="5:5">
      <c r="E822" s="34"/>
    </row>
    <row r="823" spans="5:5">
      <c r="E823" s="34"/>
    </row>
    <row r="824" spans="5:5">
      <c r="E824" s="34"/>
    </row>
    <row r="825" spans="5:5">
      <c r="E825" s="34"/>
    </row>
    <row r="826" spans="5:5">
      <c r="E826" s="34"/>
    </row>
    <row r="827" spans="5:5">
      <c r="E827" s="34"/>
    </row>
    <row r="828" spans="5:5">
      <c r="E828" s="34"/>
    </row>
    <row r="829" spans="5:5">
      <c r="E829" s="34"/>
    </row>
    <row r="830" spans="5:5">
      <c r="E830" s="34"/>
    </row>
    <row r="831" spans="5:5">
      <c r="E831" s="34"/>
    </row>
    <row r="832" spans="5:5">
      <c r="E832" s="34"/>
    </row>
    <row r="833" spans="5:5">
      <c r="E833" s="34"/>
    </row>
    <row r="834" spans="5:5">
      <c r="E834" s="34"/>
    </row>
    <row r="835" spans="5:5">
      <c r="E835" s="34"/>
    </row>
    <row r="836" spans="5:5">
      <c r="E836" s="34"/>
    </row>
    <row r="837" spans="5:5">
      <c r="E837" s="34"/>
    </row>
    <row r="838" spans="5:5">
      <c r="E838" s="34"/>
    </row>
    <row r="839" spans="5:5">
      <c r="E839" s="34"/>
    </row>
    <row r="840" spans="5:5">
      <c r="E840" s="34"/>
    </row>
    <row r="841" spans="5:5">
      <c r="E841" s="34"/>
    </row>
    <row r="842" spans="5:5">
      <c r="E842" s="34"/>
    </row>
    <row r="843" spans="5:5">
      <c r="E843" s="34"/>
    </row>
    <row r="844" spans="5:5">
      <c r="E844" s="34"/>
    </row>
    <row r="845" spans="5:5">
      <c r="E845" s="34"/>
    </row>
    <row r="846" spans="5:5">
      <c r="E846" s="34"/>
    </row>
    <row r="847" spans="5:5">
      <c r="E847" s="34"/>
    </row>
    <row r="848" spans="5:5">
      <c r="E848" s="34"/>
    </row>
    <row r="849" spans="5:5">
      <c r="E849" s="34"/>
    </row>
    <row r="850" spans="5:5">
      <c r="E850" s="34"/>
    </row>
    <row r="851" spans="5:5">
      <c r="E851" s="34"/>
    </row>
    <row r="852" spans="5:5">
      <c r="E852" s="34"/>
    </row>
    <row r="853" spans="5:5">
      <c r="E853" s="34"/>
    </row>
    <row r="854" spans="5:5">
      <c r="E854" s="34"/>
    </row>
    <row r="855" spans="5:5">
      <c r="E855" s="34"/>
    </row>
    <row r="856" spans="5:5">
      <c r="E856" s="34"/>
    </row>
    <row r="857" spans="5:5">
      <c r="E857" s="34"/>
    </row>
    <row r="858" spans="5:5">
      <c r="E858" s="34"/>
    </row>
    <row r="859" spans="5:5">
      <c r="E859" s="34"/>
    </row>
    <row r="860" spans="5:5">
      <c r="E860" s="34"/>
    </row>
    <row r="861" spans="5:5">
      <c r="E861" s="34"/>
    </row>
    <row r="862" spans="5:5">
      <c r="E862" s="34"/>
    </row>
    <row r="863" spans="5:5">
      <c r="E863" s="34"/>
    </row>
    <row r="864" spans="5:5">
      <c r="E864" s="34"/>
    </row>
    <row r="865" spans="5:5">
      <c r="E865" s="34"/>
    </row>
    <row r="866" spans="5:5">
      <c r="E866" s="34"/>
    </row>
    <row r="867" spans="5:5">
      <c r="E867" s="34"/>
    </row>
    <row r="868" spans="5:5">
      <c r="E868" s="34"/>
    </row>
    <row r="869" spans="5:5">
      <c r="E869" s="34"/>
    </row>
    <row r="870" spans="5:5">
      <c r="E870" s="34"/>
    </row>
    <row r="871" spans="5:5">
      <c r="E871" s="34"/>
    </row>
    <row r="872" spans="5:5">
      <c r="E872" s="34"/>
    </row>
    <row r="873" spans="5:5">
      <c r="E873" s="34"/>
    </row>
    <row r="874" spans="5:5">
      <c r="E874" s="34"/>
    </row>
    <row r="875" spans="5:5">
      <c r="E875" s="34"/>
    </row>
    <row r="876" spans="5:5">
      <c r="E876" s="34"/>
    </row>
    <row r="877" spans="5:5">
      <c r="E877" s="34"/>
    </row>
    <row r="878" spans="5:5">
      <c r="E878" s="34"/>
    </row>
    <row r="879" spans="5:5">
      <c r="E879" s="34"/>
    </row>
    <row r="880" spans="5:5">
      <c r="E880" s="34"/>
    </row>
    <row r="881" spans="5:5">
      <c r="E881" s="34"/>
    </row>
    <row r="882" spans="5:5">
      <c r="E882" s="34"/>
    </row>
    <row r="883" spans="5:5">
      <c r="E883" s="34"/>
    </row>
    <row r="884" spans="5:5">
      <c r="E884" s="34"/>
    </row>
    <row r="885" spans="5:5">
      <c r="E885" s="34"/>
    </row>
    <row r="886" spans="5:5">
      <c r="E886" s="34"/>
    </row>
    <row r="887" spans="5:5">
      <c r="E887" s="34"/>
    </row>
    <row r="888" spans="5:5">
      <c r="E888" s="34"/>
    </row>
    <row r="889" spans="5:5">
      <c r="E889" s="34"/>
    </row>
    <row r="890" spans="5:5">
      <c r="E890" s="34"/>
    </row>
    <row r="891" spans="5:5">
      <c r="E891" s="34"/>
    </row>
    <row r="892" spans="5:5">
      <c r="E892" s="34"/>
    </row>
    <row r="893" spans="5:5">
      <c r="E893" s="34"/>
    </row>
    <row r="894" spans="5:5">
      <c r="E894" s="34"/>
    </row>
    <row r="895" spans="5:5">
      <c r="E895" s="34"/>
    </row>
    <row r="896" spans="5:5">
      <c r="E896" s="34"/>
    </row>
    <row r="897" spans="5:5">
      <c r="E897" s="34"/>
    </row>
    <row r="898" spans="5:5">
      <c r="E898" s="34"/>
    </row>
    <row r="899" spans="5:5">
      <c r="E899" s="34"/>
    </row>
    <row r="900" spans="5:5">
      <c r="E900" s="34"/>
    </row>
    <row r="901" spans="5:5">
      <c r="E901" s="34"/>
    </row>
    <row r="902" spans="5:5">
      <c r="E902" s="34"/>
    </row>
    <row r="903" spans="5:5">
      <c r="E903" s="34"/>
    </row>
    <row r="904" spans="5:5">
      <c r="E904" s="34"/>
    </row>
    <row r="905" spans="5:5">
      <c r="E905" s="34"/>
    </row>
    <row r="906" spans="5:5">
      <c r="E906" s="34"/>
    </row>
    <row r="907" spans="5:5">
      <c r="E907" s="34"/>
    </row>
    <row r="908" spans="5:5">
      <c r="E908" s="34"/>
    </row>
    <row r="909" spans="5:5">
      <c r="E909" s="34"/>
    </row>
    <row r="910" spans="5:5">
      <c r="E910" s="34"/>
    </row>
    <row r="911" spans="5:5">
      <c r="E911" s="34"/>
    </row>
    <row r="912" spans="5:5">
      <c r="E912" s="34"/>
    </row>
    <row r="913" spans="5:5">
      <c r="E913" s="34"/>
    </row>
    <row r="914" spans="5:5">
      <c r="E914" s="34"/>
    </row>
    <row r="915" spans="5:5">
      <c r="E915" s="34"/>
    </row>
    <row r="916" spans="5:5">
      <c r="E916" s="34"/>
    </row>
    <row r="917" spans="5:5">
      <c r="E917" s="34"/>
    </row>
    <row r="918" spans="5:5">
      <c r="E918" s="34"/>
    </row>
    <row r="919" spans="5:5">
      <c r="E919" s="34"/>
    </row>
    <row r="920" spans="5:5">
      <c r="E920" s="34"/>
    </row>
    <row r="921" spans="5:5">
      <c r="E921" s="34"/>
    </row>
    <row r="922" spans="5:5">
      <c r="E922" s="34"/>
    </row>
    <row r="923" spans="5:5">
      <c r="E923" s="34"/>
    </row>
    <row r="924" spans="5:5">
      <c r="E924" s="34"/>
    </row>
    <row r="925" spans="5:5">
      <c r="E925" s="34"/>
    </row>
    <row r="926" spans="5:5">
      <c r="E926" s="34"/>
    </row>
    <row r="927" spans="5:5">
      <c r="E927" s="34"/>
    </row>
    <row r="928" spans="5:5">
      <c r="E928" s="34"/>
    </row>
    <row r="929" spans="5:5">
      <c r="E929" s="34"/>
    </row>
    <row r="930" spans="5:5">
      <c r="E930" s="34"/>
    </row>
    <row r="931" spans="5:5">
      <c r="E931" s="34"/>
    </row>
    <row r="932" spans="5:5">
      <c r="E932" s="34"/>
    </row>
    <row r="933" spans="5:5">
      <c r="E933" s="34"/>
    </row>
    <row r="934" spans="5:5">
      <c r="E934" s="34"/>
    </row>
    <row r="935" spans="5:5">
      <c r="E935" s="34"/>
    </row>
    <row r="936" spans="5:5">
      <c r="E936" s="34"/>
    </row>
    <row r="937" spans="5:5">
      <c r="E937" s="34"/>
    </row>
    <row r="938" spans="5:5">
      <c r="E938" s="34"/>
    </row>
    <row r="939" spans="5:5">
      <c r="E939" s="34"/>
    </row>
    <row r="940" spans="5:5">
      <c r="E940" s="34"/>
    </row>
    <row r="941" spans="5:5">
      <c r="E941" s="34"/>
    </row>
    <row r="942" spans="5:5">
      <c r="E942" s="34"/>
    </row>
    <row r="943" spans="5:5">
      <c r="E943" s="34"/>
    </row>
    <row r="944" spans="5:5">
      <c r="E944" s="34"/>
    </row>
    <row r="945" spans="5:5">
      <c r="E945" s="34"/>
    </row>
    <row r="946" spans="5:5">
      <c r="E946" s="34"/>
    </row>
    <row r="947" spans="5:5">
      <c r="E947" s="34"/>
    </row>
    <row r="948" spans="5:5">
      <c r="E948" s="34"/>
    </row>
    <row r="949" spans="5:5">
      <c r="E949" s="34"/>
    </row>
    <row r="950" spans="5:5">
      <c r="E950" s="34"/>
    </row>
    <row r="951" spans="5:5">
      <c r="E951" s="34"/>
    </row>
    <row r="952" spans="5:5">
      <c r="E952" s="34"/>
    </row>
    <row r="953" spans="5:5">
      <c r="E953" s="34"/>
    </row>
    <row r="954" spans="5:5">
      <c r="E954" s="34"/>
    </row>
    <row r="955" spans="5:5">
      <c r="E955" s="34"/>
    </row>
    <row r="956" spans="5:5">
      <c r="E956" s="34"/>
    </row>
    <row r="957" spans="5:5">
      <c r="E957" s="34"/>
    </row>
    <row r="958" spans="5:5">
      <c r="E958" s="34"/>
    </row>
    <row r="959" spans="5:5">
      <c r="E959" s="34"/>
    </row>
    <row r="960" spans="5:5">
      <c r="E960" s="34"/>
    </row>
    <row r="961" spans="5:5">
      <c r="E961" s="34"/>
    </row>
    <row r="962" spans="5:5">
      <c r="E962" s="34"/>
    </row>
    <row r="963" spans="5:5">
      <c r="E963" s="34"/>
    </row>
    <row r="964" spans="5:5">
      <c r="E964" s="34"/>
    </row>
    <row r="965" spans="5:5">
      <c r="E965" s="34"/>
    </row>
    <row r="966" spans="5:5">
      <c r="E966" s="34"/>
    </row>
    <row r="967" spans="5:5">
      <c r="E967" s="34"/>
    </row>
    <row r="968" spans="5:5">
      <c r="E968" s="34"/>
    </row>
    <row r="969" spans="5:5">
      <c r="E969" s="34"/>
    </row>
    <row r="970" spans="5:5">
      <c r="E970" s="34"/>
    </row>
    <row r="971" spans="5:5">
      <c r="E971" s="34"/>
    </row>
    <row r="972" spans="5:5">
      <c r="E972" s="34"/>
    </row>
    <row r="973" spans="5:5">
      <c r="E973" s="34"/>
    </row>
    <row r="974" spans="5:5">
      <c r="E974" s="34"/>
    </row>
    <row r="975" spans="5:5">
      <c r="E975" s="34"/>
    </row>
    <row r="976" spans="5:5">
      <c r="E976" s="34"/>
    </row>
    <row r="977" spans="5:5">
      <c r="E977" s="34"/>
    </row>
    <row r="978" spans="5:5">
      <c r="E978" s="34"/>
    </row>
    <row r="979" spans="5:5">
      <c r="E979" s="34"/>
    </row>
    <row r="980" spans="5:5">
      <c r="E980" s="34"/>
    </row>
    <row r="981" spans="5:5">
      <c r="E981" s="34"/>
    </row>
    <row r="982" spans="5:5">
      <c r="E982" s="34"/>
    </row>
    <row r="983" spans="5:5">
      <c r="E983" s="34"/>
    </row>
    <row r="984" spans="5:5">
      <c r="E984" s="34"/>
    </row>
    <row r="985" spans="5:5">
      <c r="E985" s="34"/>
    </row>
    <row r="986" spans="5:5">
      <c r="E986" s="34"/>
    </row>
    <row r="987" spans="5:5">
      <c r="E987" s="34"/>
    </row>
    <row r="988" spans="5:5">
      <c r="E988" s="34"/>
    </row>
    <row r="989" spans="5:5">
      <c r="E989" s="34"/>
    </row>
    <row r="990" spans="5:5">
      <c r="E990" s="34"/>
    </row>
    <row r="991" spans="5:5">
      <c r="E991" s="34"/>
    </row>
    <row r="992" spans="5:5">
      <c r="E992" s="34"/>
    </row>
    <row r="993" spans="5:5">
      <c r="E993" s="34"/>
    </row>
    <row r="994" spans="5:5">
      <c r="E994" s="34"/>
    </row>
    <row r="995" spans="5:5">
      <c r="E995" s="34"/>
    </row>
    <row r="996" spans="5:5">
      <c r="E996" s="34"/>
    </row>
    <row r="997" spans="5:5">
      <c r="E997" s="34"/>
    </row>
    <row r="998" spans="5:5">
      <c r="E998" s="34"/>
    </row>
    <row r="999" spans="5:5">
      <c r="E999" s="34"/>
    </row>
    <row r="1000" spans="5:5">
      <c r="E1000" s="34"/>
    </row>
    <row r="1001" spans="5:5">
      <c r="E1001" s="34"/>
    </row>
    <row r="1002" spans="5:5">
      <c r="E1002" s="34"/>
    </row>
    <row r="1003" spans="5:5">
      <c r="E1003" s="34"/>
    </row>
    <row r="1004" spans="5:5">
      <c r="E1004" s="34"/>
    </row>
    <row r="1005" spans="5:5">
      <c r="E1005" s="34"/>
    </row>
    <row r="1006" spans="5:5">
      <c r="E1006" s="34"/>
    </row>
    <row r="1007" spans="5:5">
      <c r="E1007" s="34"/>
    </row>
    <row r="1008" spans="5:5">
      <c r="E1008" s="34"/>
    </row>
    <row r="1009" spans="5:5">
      <c r="E1009" s="34"/>
    </row>
    <row r="1010" spans="5:5">
      <c r="E1010" s="34"/>
    </row>
    <row r="1011" spans="5:5">
      <c r="E1011" s="34"/>
    </row>
    <row r="1012" spans="5:5">
      <c r="E1012" s="34"/>
    </row>
    <row r="1013" spans="5:5">
      <c r="E1013" s="34"/>
    </row>
    <row r="1014" spans="5:5">
      <c r="E1014" s="34"/>
    </row>
    <row r="1015" spans="5:5">
      <c r="E1015" s="34"/>
    </row>
    <row r="1016" spans="5:5">
      <c r="E1016" s="34"/>
    </row>
    <row r="1017" spans="5:5">
      <c r="E1017" s="34"/>
    </row>
    <row r="1018" spans="5:5">
      <c r="E1018" s="34"/>
    </row>
    <row r="1019" spans="5:5">
      <c r="E1019" s="34"/>
    </row>
    <row r="1020" spans="5:5">
      <c r="E1020" s="34"/>
    </row>
    <row r="1021" spans="5:5">
      <c r="E1021" s="34"/>
    </row>
    <row r="1022" spans="5:5">
      <c r="E1022" s="34"/>
    </row>
    <row r="1023" spans="5:5">
      <c r="E1023" s="34"/>
    </row>
    <row r="1024" spans="5:5">
      <c r="E1024" s="34"/>
    </row>
    <row r="1025" spans="5:5">
      <c r="E1025" s="34"/>
    </row>
    <row r="1026" spans="5:5">
      <c r="E1026" s="34"/>
    </row>
    <row r="1027" spans="5:5">
      <c r="E1027" s="34"/>
    </row>
    <row r="1028" spans="5:5">
      <c r="E1028" s="34"/>
    </row>
    <row r="1029" spans="5:5">
      <c r="E1029" s="34"/>
    </row>
    <row r="1030" spans="5:5">
      <c r="E1030" s="34"/>
    </row>
    <row r="1031" spans="5:5">
      <c r="E1031" s="34"/>
    </row>
    <row r="1032" spans="5:5">
      <c r="E1032" s="34"/>
    </row>
    <row r="1033" spans="5:5">
      <c r="E1033" s="34"/>
    </row>
    <row r="1034" spans="5:5">
      <c r="E1034" s="34"/>
    </row>
    <row r="1035" spans="5:5">
      <c r="E1035" s="34"/>
    </row>
    <row r="1036" spans="5:5">
      <c r="E1036" s="34"/>
    </row>
    <row r="1037" spans="5:5">
      <c r="E1037" s="34"/>
    </row>
    <row r="1038" spans="5:5">
      <c r="E1038" s="34"/>
    </row>
    <row r="1039" spans="5:5">
      <c r="E1039" s="34"/>
    </row>
    <row r="1040" spans="5:5">
      <c r="E1040" s="34"/>
    </row>
    <row r="1041" spans="5:5">
      <c r="E1041" s="34"/>
    </row>
    <row r="1042" spans="5:5">
      <c r="E1042" s="34"/>
    </row>
    <row r="1043" spans="5:5">
      <c r="E1043" s="34"/>
    </row>
    <row r="1044" spans="5:5">
      <c r="E1044" s="34"/>
    </row>
    <row r="1045" spans="5:5">
      <c r="E1045" s="34"/>
    </row>
    <row r="1046" spans="5:5">
      <c r="E1046" s="34"/>
    </row>
    <row r="1047" spans="5:5">
      <c r="E1047" s="34"/>
    </row>
    <row r="1048" spans="5:5">
      <c r="E1048" s="34"/>
    </row>
    <row r="1049" spans="5:5">
      <c r="E1049" s="34"/>
    </row>
    <row r="1050" spans="5:5">
      <c r="E1050" s="34"/>
    </row>
    <row r="1051" spans="5:5">
      <c r="E1051" s="34"/>
    </row>
    <row r="1052" spans="5:5">
      <c r="E1052" s="34"/>
    </row>
    <row r="1053" spans="5:5">
      <c r="E1053" s="34"/>
    </row>
    <row r="1054" spans="5:5">
      <c r="E1054" s="34"/>
    </row>
    <row r="1055" spans="5:5">
      <c r="E1055" s="34"/>
    </row>
    <row r="1056" spans="5:5">
      <c r="E1056" s="34"/>
    </row>
    <row r="1057" spans="5:5">
      <c r="E1057" s="34"/>
    </row>
    <row r="1058" spans="5:5">
      <c r="E1058" s="34"/>
    </row>
    <row r="1059" spans="5:5">
      <c r="E1059" s="34"/>
    </row>
    <row r="1060" spans="5:5">
      <c r="E1060" s="34"/>
    </row>
    <row r="1061" spans="5:5">
      <c r="E1061" s="34"/>
    </row>
    <row r="1062" spans="5:5">
      <c r="E1062" s="34"/>
    </row>
    <row r="1063" spans="5:5">
      <c r="E1063" s="34"/>
    </row>
    <row r="1064" spans="5:5">
      <c r="E1064" s="34"/>
    </row>
    <row r="1065" spans="5:5">
      <c r="E1065" s="34"/>
    </row>
    <row r="1066" spans="5:5">
      <c r="E1066" s="34"/>
    </row>
    <row r="1067" spans="5:5">
      <c r="E1067" s="34"/>
    </row>
    <row r="1068" spans="5:5">
      <c r="E1068" s="34"/>
    </row>
    <row r="1069" spans="5:5">
      <c r="E1069" s="34"/>
    </row>
    <row r="1070" spans="5:5">
      <c r="E1070" s="34"/>
    </row>
    <row r="1071" spans="5:5">
      <c r="E1071" s="34"/>
    </row>
    <row r="1072" spans="5:5">
      <c r="E1072" s="34"/>
    </row>
    <row r="1073" spans="5:5">
      <c r="E1073" s="34"/>
    </row>
    <row r="1074" spans="5:5">
      <c r="E1074" s="34"/>
    </row>
    <row r="1075" spans="5:5">
      <c r="E1075" s="34"/>
    </row>
    <row r="1076" spans="5:5">
      <c r="E1076" s="34"/>
    </row>
    <row r="1077" spans="5:5">
      <c r="E1077" s="34"/>
    </row>
    <row r="1078" spans="5:5">
      <c r="E1078" s="34"/>
    </row>
    <row r="1079" spans="5:5">
      <c r="E1079" s="34"/>
    </row>
    <row r="1080" spans="5:5">
      <c r="E1080" s="34"/>
    </row>
    <row r="1081" spans="5:5">
      <c r="E1081" s="34"/>
    </row>
    <row r="1082" spans="5:5">
      <c r="E1082" s="34"/>
    </row>
    <row r="1083" spans="5:5">
      <c r="E1083" s="34"/>
    </row>
    <row r="1084" spans="5:5">
      <c r="E1084" s="34"/>
    </row>
    <row r="1085" spans="5:5">
      <c r="E1085" s="34"/>
    </row>
    <row r="1086" spans="5:5">
      <c r="E1086" s="34"/>
    </row>
    <row r="1087" spans="5:5">
      <c r="E1087" s="34"/>
    </row>
    <row r="1088" spans="5:5">
      <c r="E1088" s="34"/>
    </row>
    <row r="1089" spans="5:5">
      <c r="E1089" s="34"/>
    </row>
    <row r="1090" spans="5:5">
      <c r="E1090" s="34"/>
    </row>
    <row r="1091" spans="5:5">
      <c r="E1091" s="34"/>
    </row>
    <row r="1092" spans="5:5">
      <c r="E1092" s="34"/>
    </row>
    <row r="1093" spans="5:5">
      <c r="E1093" s="34"/>
    </row>
    <row r="1094" spans="5:5">
      <c r="E1094" s="34"/>
    </row>
    <row r="1095" spans="5:5">
      <c r="E1095" s="34"/>
    </row>
    <row r="1096" spans="5:5">
      <c r="E1096" s="34"/>
    </row>
    <row r="1097" spans="5:5">
      <c r="E1097" s="34"/>
    </row>
    <row r="1098" spans="5:5">
      <c r="E1098" s="34"/>
    </row>
    <row r="1099" spans="5:5">
      <c r="E1099" s="34"/>
    </row>
    <row r="1100" spans="5:5">
      <c r="E1100" s="34"/>
    </row>
    <row r="1101" spans="5:5">
      <c r="E1101" s="34"/>
    </row>
    <row r="1102" spans="5:5">
      <c r="E1102" s="34"/>
    </row>
    <row r="1103" spans="5:5">
      <c r="E1103" s="34"/>
    </row>
    <row r="1104" spans="5:5">
      <c r="E1104" s="34"/>
    </row>
    <row r="1105" spans="5:5">
      <c r="E1105" s="34"/>
    </row>
    <row r="1106" spans="5:5">
      <c r="E1106" s="34"/>
    </row>
    <row r="1107" spans="5:5">
      <c r="E1107" s="34"/>
    </row>
    <row r="1108" spans="5:5">
      <c r="E1108" s="34"/>
    </row>
    <row r="1109" spans="5:5">
      <c r="E1109" s="34"/>
    </row>
    <row r="1110" spans="5:5">
      <c r="E1110" s="34"/>
    </row>
    <row r="1111" spans="5:5">
      <c r="E1111" s="34"/>
    </row>
    <row r="1112" spans="5:5">
      <c r="E1112" s="34"/>
    </row>
    <row r="1113" spans="5:5">
      <c r="E1113" s="34"/>
    </row>
    <row r="1114" spans="5:5">
      <c r="E1114" s="34"/>
    </row>
    <row r="1115" spans="5:5">
      <c r="E1115" s="34"/>
    </row>
    <row r="1116" spans="5:5">
      <c r="E1116" s="34"/>
    </row>
    <row r="1117" spans="5:5">
      <c r="E1117" s="34"/>
    </row>
    <row r="1118" spans="5:5">
      <c r="E1118" s="34"/>
    </row>
    <row r="1119" spans="5:5">
      <c r="E1119" s="34"/>
    </row>
    <row r="1120" spans="5:5">
      <c r="E1120" s="34"/>
    </row>
    <row r="1121" spans="5:5">
      <c r="E1121" s="34"/>
    </row>
    <row r="1122" spans="5:5">
      <c r="E1122" s="34"/>
    </row>
    <row r="1123" spans="5:5">
      <c r="E1123" s="34"/>
    </row>
    <row r="1124" spans="5:5">
      <c r="E1124" s="34"/>
    </row>
    <row r="1125" spans="5:5">
      <c r="E1125" s="34"/>
    </row>
    <row r="1126" spans="5:5">
      <c r="E1126" s="34"/>
    </row>
    <row r="1127" spans="5:5">
      <c r="E1127" s="34"/>
    </row>
    <row r="1128" spans="5:5">
      <c r="E1128" s="34"/>
    </row>
    <row r="1129" spans="5:5">
      <c r="E1129" s="34"/>
    </row>
    <row r="1130" spans="5:5">
      <c r="E1130" s="34"/>
    </row>
    <row r="1131" spans="5:5">
      <c r="E1131" s="34"/>
    </row>
    <row r="1132" spans="5:5">
      <c r="E1132" s="34"/>
    </row>
    <row r="1133" spans="5:5">
      <c r="E1133" s="34"/>
    </row>
    <row r="1134" spans="5:5">
      <c r="E1134" s="34"/>
    </row>
    <row r="1135" spans="5:5">
      <c r="E1135" s="34"/>
    </row>
    <row r="1136" spans="5:5">
      <c r="E1136" s="34"/>
    </row>
    <row r="1137" spans="5:5">
      <c r="E1137" s="34"/>
    </row>
    <row r="1138" spans="5:5">
      <c r="E1138" s="34"/>
    </row>
    <row r="1139" spans="5:5">
      <c r="E1139" s="34"/>
    </row>
    <row r="1140" spans="5:5">
      <c r="E1140" s="34"/>
    </row>
    <row r="1141" spans="5:5">
      <c r="E1141" s="34"/>
    </row>
    <row r="1142" spans="5:5">
      <c r="E1142" s="34"/>
    </row>
    <row r="1143" spans="5:5">
      <c r="E1143" s="34"/>
    </row>
    <row r="1144" spans="5:5">
      <c r="E1144" s="34"/>
    </row>
    <row r="1145" spans="5:5">
      <c r="E1145" s="34"/>
    </row>
    <row r="1146" spans="5:5">
      <c r="E1146" s="34"/>
    </row>
    <row r="1147" spans="5:5">
      <c r="E1147" s="34"/>
    </row>
    <row r="1148" spans="5:5">
      <c r="E1148" s="34"/>
    </row>
    <row r="1149" spans="5:5">
      <c r="E1149" s="34"/>
    </row>
    <row r="1150" spans="5:5">
      <c r="E1150" s="34"/>
    </row>
    <row r="1151" spans="5:5">
      <c r="E1151" s="34"/>
    </row>
    <row r="1152" spans="5:5">
      <c r="E1152" s="34"/>
    </row>
    <row r="1153" spans="5:5">
      <c r="E1153" s="34"/>
    </row>
    <row r="1154" spans="5:5">
      <c r="E1154" s="34"/>
    </row>
    <row r="1155" spans="5:5">
      <c r="E1155" s="34"/>
    </row>
    <row r="1156" spans="5:5">
      <c r="E1156" s="34"/>
    </row>
    <row r="1157" spans="5:5">
      <c r="E1157" s="34"/>
    </row>
    <row r="1158" spans="5:5">
      <c r="E1158" s="34"/>
    </row>
    <row r="1159" spans="5:5">
      <c r="E1159" s="34"/>
    </row>
    <row r="1160" spans="5:5">
      <c r="E1160" s="34"/>
    </row>
    <row r="1161" spans="5:5">
      <c r="E1161" s="34"/>
    </row>
    <row r="1162" spans="5:5">
      <c r="E1162" s="34"/>
    </row>
    <row r="1163" spans="5:5">
      <c r="E1163" s="34"/>
    </row>
    <row r="1164" spans="5:5">
      <c r="E1164" s="34"/>
    </row>
    <row r="1165" spans="5:5">
      <c r="E1165" s="34"/>
    </row>
    <row r="1166" spans="5:5">
      <c r="E1166" s="34"/>
    </row>
    <row r="1167" spans="5:5">
      <c r="E1167" s="34"/>
    </row>
    <row r="1168" spans="5:5">
      <c r="E1168" s="34"/>
    </row>
    <row r="1169" spans="5:5">
      <c r="E1169" s="34"/>
    </row>
    <row r="1170" spans="5:5">
      <c r="E1170" s="34"/>
    </row>
    <row r="1171" spans="5:5">
      <c r="E1171" s="34"/>
    </row>
    <row r="1172" spans="5:5">
      <c r="E1172" s="34"/>
    </row>
    <row r="1173" spans="5:5">
      <c r="E1173" s="34"/>
    </row>
    <row r="1174" spans="5:5">
      <c r="E1174" s="34"/>
    </row>
    <row r="1175" spans="5:5">
      <c r="E1175" s="34"/>
    </row>
    <row r="1176" spans="5:5">
      <c r="E1176" s="34"/>
    </row>
    <row r="1177" spans="5:5">
      <c r="E1177" s="34"/>
    </row>
    <row r="1178" spans="5:5">
      <c r="E1178" s="34"/>
    </row>
    <row r="1179" spans="5:5">
      <c r="E1179" s="34"/>
    </row>
    <row r="1180" spans="5:5">
      <c r="E1180" s="34"/>
    </row>
    <row r="1181" spans="5:5">
      <c r="E1181" s="34"/>
    </row>
    <row r="1182" spans="5:5">
      <c r="E1182" s="34"/>
    </row>
    <row r="1183" spans="5:5">
      <c r="E1183" s="34"/>
    </row>
    <row r="1184" spans="5:5">
      <c r="E1184" s="34"/>
    </row>
    <row r="1185" spans="5:5">
      <c r="E1185" s="34"/>
    </row>
    <row r="1186" spans="5:5">
      <c r="E1186" s="34"/>
    </row>
    <row r="1187" spans="5:5">
      <c r="E1187" s="34"/>
    </row>
    <row r="1188" spans="5:5">
      <c r="E1188" s="34"/>
    </row>
    <row r="1189" spans="5:5">
      <c r="E1189" s="34"/>
    </row>
    <row r="1190" spans="5:5">
      <c r="E1190" s="34"/>
    </row>
    <row r="1191" spans="5:5">
      <c r="E1191" s="34"/>
    </row>
    <row r="1192" spans="5:5">
      <c r="E1192" s="34"/>
    </row>
    <row r="1193" spans="5:5">
      <c r="E1193" s="34"/>
    </row>
    <row r="1194" spans="5:5">
      <c r="E1194" s="34"/>
    </row>
    <row r="1195" spans="5:5">
      <c r="E1195" s="34"/>
    </row>
    <row r="1196" spans="5:5">
      <c r="E1196" s="34"/>
    </row>
    <row r="1197" spans="5:5">
      <c r="E1197" s="34"/>
    </row>
    <row r="1198" spans="5:5">
      <c r="E1198" s="34"/>
    </row>
    <row r="1199" spans="5:5">
      <c r="E1199" s="34"/>
    </row>
    <row r="1200" spans="5:5">
      <c r="E1200" s="34"/>
    </row>
    <row r="1201" spans="5:5">
      <c r="E1201" s="34"/>
    </row>
    <row r="1202" spans="5:5">
      <c r="E1202" s="34"/>
    </row>
    <row r="1203" spans="5:5">
      <c r="E1203" s="34"/>
    </row>
    <row r="1204" spans="5:5">
      <c r="E1204" s="34"/>
    </row>
    <row r="1205" spans="5:5">
      <c r="E1205" s="34"/>
    </row>
    <row r="1206" spans="5:5">
      <c r="E1206" s="34"/>
    </row>
    <row r="1207" spans="5:5">
      <c r="E1207" s="34"/>
    </row>
    <row r="1208" spans="5:5">
      <c r="E1208" s="34"/>
    </row>
    <row r="1209" spans="5:5">
      <c r="E1209" s="34"/>
    </row>
    <row r="1210" spans="5:5">
      <c r="E1210" s="34"/>
    </row>
    <row r="1211" spans="5:5">
      <c r="E1211" s="34"/>
    </row>
    <row r="1212" spans="5:5">
      <c r="E1212" s="34"/>
    </row>
    <row r="1213" spans="5:5">
      <c r="E1213" s="34"/>
    </row>
    <row r="1214" spans="5:5">
      <c r="E1214" s="34"/>
    </row>
    <row r="1215" spans="5:5">
      <c r="E1215" s="34"/>
    </row>
    <row r="1216" spans="5:5">
      <c r="E1216" s="34"/>
    </row>
    <row r="1217" spans="5:5">
      <c r="E1217" s="34"/>
    </row>
    <row r="1218" spans="5:5">
      <c r="E1218" s="34"/>
    </row>
    <row r="1219" spans="5:5">
      <c r="E1219" s="34"/>
    </row>
    <row r="1220" spans="5:5">
      <c r="E1220" s="34"/>
    </row>
    <row r="1221" spans="5:5">
      <c r="E1221" s="34"/>
    </row>
    <row r="1222" spans="5:5">
      <c r="E1222" s="34"/>
    </row>
    <row r="1223" spans="5:5">
      <c r="E1223" s="34"/>
    </row>
    <row r="1224" spans="5:5">
      <c r="E1224" s="34"/>
    </row>
    <row r="1225" spans="5:5">
      <c r="E1225" s="34"/>
    </row>
    <row r="1226" spans="5:5">
      <c r="E1226" s="34"/>
    </row>
    <row r="1227" spans="5:5">
      <c r="E1227" s="34"/>
    </row>
    <row r="1228" spans="5:5">
      <c r="E1228" s="34"/>
    </row>
    <row r="1229" spans="5:5">
      <c r="E1229" s="34"/>
    </row>
    <row r="1230" spans="5:5">
      <c r="E1230" s="34"/>
    </row>
    <row r="1231" spans="5:5">
      <c r="E1231" s="34"/>
    </row>
    <row r="1232" spans="5:5">
      <c r="E1232" s="34"/>
    </row>
    <row r="1233" spans="5:5">
      <c r="E1233" s="34"/>
    </row>
    <row r="1234" spans="5:5">
      <c r="E1234" s="34"/>
    </row>
    <row r="1235" spans="5:5">
      <c r="E1235" s="34"/>
    </row>
    <row r="1236" spans="5:5">
      <c r="E1236" s="34"/>
    </row>
    <row r="1237" spans="5:5">
      <c r="E1237" s="34"/>
    </row>
    <row r="1238" spans="5:5">
      <c r="E1238" s="34"/>
    </row>
    <row r="1239" spans="5:5">
      <c r="E1239" s="34"/>
    </row>
    <row r="1240" spans="5:5">
      <c r="E1240" s="34"/>
    </row>
    <row r="1241" spans="5:5">
      <c r="E1241" s="34"/>
    </row>
    <row r="1242" spans="5:5">
      <c r="E1242" s="34"/>
    </row>
    <row r="1243" spans="5:5">
      <c r="E1243" s="34"/>
    </row>
    <row r="1244" spans="5:5">
      <c r="E1244" s="34"/>
    </row>
    <row r="1245" spans="5:5">
      <c r="E1245" s="34"/>
    </row>
    <row r="1246" spans="5:5">
      <c r="E1246" s="34"/>
    </row>
    <row r="1247" spans="5:5">
      <c r="E1247" s="34"/>
    </row>
    <row r="1248" spans="5:5">
      <c r="E1248" s="34"/>
    </row>
    <row r="1249" spans="5:5">
      <c r="E1249" s="34"/>
    </row>
    <row r="1250" spans="5:5">
      <c r="E1250" s="34"/>
    </row>
    <row r="1251" spans="5:5">
      <c r="E1251" s="34"/>
    </row>
    <row r="1252" spans="5:5">
      <c r="E1252" s="34"/>
    </row>
    <row r="1253" spans="5:5">
      <c r="E1253" s="34"/>
    </row>
    <row r="1254" spans="5:5">
      <c r="E1254" s="34"/>
    </row>
    <row r="1255" spans="5:5">
      <c r="E1255" s="34"/>
    </row>
    <row r="1256" spans="5:5">
      <c r="E1256" s="34"/>
    </row>
    <row r="1257" spans="5:5">
      <c r="E1257" s="34"/>
    </row>
    <row r="1258" spans="5:5">
      <c r="E1258" s="34"/>
    </row>
    <row r="1259" spans="5:5">
      <c r="E1259" s="34"/>
    </row>
    <row r="1260" spans="5:5">
      <c r="E1260" s="34"/>
    </row>
    <row r="1261" spans="5:5">
      <c r="E1261" s="34"/>
    </row>
    <row r="1262" spans="5:5">
      <c r="E1262" s="34"/>
    </row>
    <row r="1263" spans="5:5">
      <c r="E1263" s="34"/>
    </row>
    <row r="1264" spans="5:5">
      <c r="E1264" s="34"/>
    </row>
    <row r="1265" spans="5:5">
      <c r="E1265" s="34"/>
    </row>
    <row r="1266" spans="5:5">
      <c r="E1266" s="34"/>
    </row>
    <row r="1267" spans="5:5">
      <c r="E1267" s="34"/>
    </row>
    <row r="1268" spans="5:5">
      <c r="E1268" s="34"/>
    </row>
    <row r="1269" spans="5:5">
      <c r="E1269" s="34"/>
    </row>
    <row r="1270" spans="5:5">
      <c r="E1270" s="34"/>
    </row>
    <row r="1271" spans="5:5">
      <c r="E1271" s="34"/>
    </row>
    <row r="1272" spans="5:5">
      <c r="E1272" s="34"/>
    </row>
    <row r="1273" spans="5:5">
      <c r="E1273" s="34"/>
    </row>
    <row r="1274" spans="5:5">
      <c r="E1274" s="34"/>
    </row>
    <row r="1275" spans="5:5">
      <c r="E1275" s="34"/>
    </row>
    <row r="1276" spans="5:5">
      <c r="E1276" s="34"/>
    </row>
    <row r="1277" spans="5:5">
      <c r="E1277" s="34"/>
    </row>
    <row r="1278" spans="5:5">
      <c r="E1278" s="34"/>
    </row>
    <row r="1279" spans="5:5">
      <c r="E1279" s="34"/>
    </row>
    <row r="1280" spans="5:5">
      <c r="E1280" s="34"/>
    </row>
    <row r="1281" spans="5:5">
      <c r="E1281" s="34"/>
    </row>
    <row r="1282" spans="5:5">
      <c r="E1282" s="34"/>
    </row>
    <row r="1283" spans="5:5">
      <c r="E1283" s="34"/>
    </row>
    <row r="1284" spans="5:5">
      <c r="E1284" s="34"/>
    </row>
    <row r="1285" spans="5:5">
      <c r="E1285" s="34"/>
    </row>
    <row r="1286" spans="5:5">
      <c r="E1286" s="34"/>
    </row>
    <row r="1287" spans="5:5">
      <c r="E1287" s="34"/>
    </row>
    <row r="1288" spans="5:5">
      <c r="E1288" s="34"/>
    </row>
    <row r="1289" spans="5:5">
      <c r="E1289" s="34"/>
    </row>
    <row r="1290" spans="5:5">
      <c r="E1290" s="34"/>
    </row>
    <row r="1291" spans="5:5">
      <c r="E1291" s="34"/>
    </row>
    <row r="1292" spans="5:5">
      <c r="E1292" s="34"/>
    </row>
    <row r="1293" spans="5:5">
      <c r="E1293" s="34"/>
    </row>
    <row r="1294" spans="5:5">
      <c r="E1294" s="34"/>
    </row>
    <row r="1295" spans="5:5">
      <c r="E1295" s="34"/>
    </row>
    <row r="1296" spans="5:5">
      <c r="E1296" s="34"/>
    </row>
    <row r="1297" spans="5:5">
      <c r="E1297" s="34"/>
    </row>
    <row r="1298" spans="5:5">
      <c r="E1298" s="34"/>
    </row>
    <row r="1299" spans="5:5">
      <c r="E1299" s="34"/>
    </row>
    <row r="1300" spans="5:5">
      <c r="E1300" s="34"/>
    </row>
    <row r="1301" spans="5:5">
      <c r="E1301" s="34"/>
    </row>
    <row r="1302" spans="5:5">
      <c r="E1302" s="34"/>
    </row>
    <row r="1303" spans="5:5">
      <c r="E1303" s="34"/>
    </row>
    <row r="1304" spans="5:5">
      <c r="E1304" s="34"/>
    </row>
    <row r="1305" spans="5:5">
      <c r="E1305" s="34"/>
    </row>
    <row r="1306" spans="5:5">
      <c r="E1306" s="34"/>
    </row>
    <row r="1307" spans="5:5">
      <c r="E1307" s="34"/>
    </row>
    <row r="1308" spans="5:5">
      <c r="E1308" s="34"/>
    </row>
    <row r="1309" spans="5:5">
      <c r="E1309" s="34"/>
    </row>
    <row r="1310" spans="5:5">
      <c r="E1310" s="34"/>
    </row>
    <row r="1311" spans="5:5">
      <c r="E1311" s="34"/>
    </row>
    <row r="1312" spans="5:5">
      <c r="E1312" s="34"/>
    </row>
    <row r="1313" spans="5:5">
      <c r="E1313" s="34"/>
    </row>
    <row r="1314" spans="5:5">
      <c r="E1314" s="34"/>
    </row>
    <row r="1315" spans="5:5">
      <c r="E1315" s="34"/>
    </row>
    <row r="1316" spans="5:5">
      <c r="E1316" s="34"/>
    </row>
    <row r="1317" spans="5:5">
      <c r="E1317" s="34"/>
    </row>
    <row r="1318" spans="5:5">
      <c r="E1318" s="34"/>
    </row>
    <row r="1319" spans="5:5">
      <c r="E1319" s="34"/>
    </row>
    <row r="1320" spans="5:5">
      <c r="E1320" s="34"/>
    </row>
    <row r="1321" spans="5:5">
      <c r="E1321" s="34"/>
    </row>
    <row r="1322" spans="5:5">
      <c r="E1322" s="34"/>
    </row>
    <row r="1323" spans="5:5">
      <c r="E1323" s="34"/>
    </row>
    <row r="1324" spans="5:5">
      <c r="E1324" s="34"/>
    </row>
    <row r="1325" spans="5:5">
      <c r="E1325" s="34"/>
    </row>
    <row r="1326" spans="5:5">
      <c r="E1326" s="34"/>
    </row>
    <row r="1327" spans="5:5">
      <c r="E1327" s="34"/>
    </row>
    <row r="1328" spans="5:5">
      <c r="E1328" s="34"/>
    </row>
    <row r="1329" spans="5:5">
      <c r="E1329" s="34"/>
    </row>
    <row r="1330" spans="5:5">
      <c r="E1330" s="34"/>
    </row>
    <row r="1331" spans="5:5">
      <c r="E1331" s="34"/>
    </row>
    <row r="1332" spans="5:5">
      <c r="E1332" s="34"/>
    </row>
    <row r="1333" spans="5:5">
      <c r="E1333" s="34"/>
    </row>
    <row r="1334" spans="5:5">
      <c r="E1334" s="34"/>
    </row>
    <row r="1335" spans="5:5">
      <c r="E1335" s="34"/>
    </row>
    <row r="1336" spans="5:5">
      <c r="E1336" s="34"/>
    </row>
    <row r="1337" spans="5:5">
      <c r="E1337" s="34"/>
    </row>
    <row r="1338" spans="5:5">
      <c r="E1338" s="34"/>
    </row>
    <row r="1339" spans="5:5">
      <c r="E1339" s="34"/>
    </row>
    <row r="1340" spans="5:5">
      <c r="E1340" s="34"/>
    </row>
    <row r="1341" spans="5:5">
      <c r="E1341" s="34"/>
    </row>
    <row r="1342" spans="5:5">
      <c r="E1342" s="34"/>
    </row>
    <row r="1343" spans="5:5">
      <c r="E1343" s="34"/>
    </row>
    <row r="1344" spans="5:5">
      <c r="E1344" s="34"/>
    </row>
    <row r="1345" spans="5:5">
      <c r="E1345" s="34"/>
    </row>
    <row r="1346" spans="5:5">
      <c r="E1346" s="34"/>
    </row>
    <row r="1347" spans="5:5">
      <c r="E1347" s="34"/>
    </row>
    <row r="1348" spans="5:5">
      <c r="E1348" s="34"/>
    </row>
    <row r="1349" spans="5:5">
      <c r="E1349" s="34"/>
    </row>
    <row r="1350" spans="5:5">
      <c r="E1350" s="34"/>
    </row>
    <row r="1351" spans="5:5">
      <c r="E1351" s="34"/>
    </row>
    <row r="1352" spans="5:5">
      <c r="E1352" s="34"/>
    </row>
    <row r="1353" spans="5:5">
      <c r="E1353" s="34"/>
    </row>
    <row r="1354" spans="5:5">
      <c r="E1354" s="34"/>
    </row>
    <row r="1355" spans="5:5">
      <c r="E1355" s="34"/>
    </row>
    <row r="1356" spans="5:5">
      <c r="E1356" s="34"/>
    </row>
    <row r="1357" spans="5:5">
      <c r="E1357" s="34"/>
    </row>
    <row r="1358" spans="5:5">
      <c r="E1358" s="34"/>
    </row>
    <row r="1359" spans="5:5">
      <c r="E1359" s="34"/>
    </row>
    <row r="1360" spans="5:5">
      <c r="E1360" s="34"/>
    </row>
    <row r="1361" spans="5:5">
      <c r="E1361" s="34"/>
    </row>
    <row r="1362" spans="5:5">
      <c r="E1362" s="34"/>
    </row>
    <row r="1363" spans="5:5">
      <c r="E1363" s="34"/>
    </row>
    <row r="1364" spans="5:5">
      <c r="E1364" s="34"/>
    </row>
    <row r="1365" spans="5:5">
      <c r="E1365" s="34"/>
    </row>
    <row r="1366" spans="5:5">
      <c r="E1366" s="34"/>
    </row>
    <row r="1367" spans="5:5">
      <c r="E1367" s="34"/>
    </row>
    <row r="1368" spans="5:5">
      <c r="E1368" s="34"/>
    </row>
    <row r="1369" spans="5:5">
      <c r="E1369" s="34"/>
    </row>
    <row r="1370" spans="5:5">
      <c r="E1370" s="34"/>
    </row>
    <row r="1371" spans="5:5">
      <c r="E1371" s="34"/>
    </row>
    <row r="1372" spans="5:5">
      <c r="E1372" s="34"/>
    </row>
    <row r="1373" spans="5:5">
      <c r="E1373" s="34"/>
    </row>
    <row r="1374" spans="5:5">
      <c r="E1374" s="34"/>
    </row>
    <row r="1375" spans="5:5">
      <c r="E1375" s="34"/>
    </row>
    <row r="1376" spans="5:5">
      <c r="E1376" s="34"/>
    </row>
    <row r="1377" spans="5:5">
      <c r="E1377" s="34"/>
    </row>
    <row r="1378" spans="5:5">
      <c r="E1378" s="34"/>
    </row>
    <row r="1379" spans="5:5">
      <c r="E1379" s="34"/>
    </row>
    <row r="1380" spans="5:5">
      <c r="E1380" s="34"/>
    </row>
    <row r="1381" spans="5:5">
      <c r="E1381" s="34"/>
    </row>
    <row r="1382" spans="5:5">
      <c r="E1382" s="34"/>
    </row>
    <row r="1383" spans="5:5">
      <c r="E1383" s="34"/>
    </row>
    <row r="1384" spans="5:5">
      <c r="E1384" s="34"/>
    </row>
    <row r="1385" spans="5:5">
      <c r="E1385" s="34"/>
    </row>
    <row r="1386" spans="5:5">
      <c r="E1386" s="34"/>
    </row>
    <row r="1387" spans="5:5">
      <c r="E1387" s="34"/>
    </row>
    <row r="1388" spans="5:5">
      <c r="E1388" s="34"/>
    </row>
    <row r="1389" spans="5:5">
      <c r="E1389" s="34"/>
    </row>
    <row r="1390" spans="5:5">
      <c r="E1390" s="34"/>
    </row>
    <row r="1391" spans="5:5">
      <c r="E1391" s="34"/>
    </row>
    <row r="1392" spans="5:5">
      <c r="E1392" s="34"/>
    </row>
    <row r="1393" spans="5:5">
      <c r="E1393" s="34"/>
    </row>
    <row r="1394" spans="5:5">
      <c r="E1394" s="34"/>
    </row>
    <row r="1395" spans="5:5">
      <c r="E1395" s="34"/>
    </row>
    <row r="1396" spans="5:5">
      <c r="E1396" s="34"/>
    </row>
    <row r="1397" spans="5:5">
      <c r="E1397" s="34"/>
    </row>
    <row r="1398" spans="5:5">
      <c r="E1398" s="34"/>
    </row>
    <row r="1399" spans="5:5">
      <c r="E1399" s="34"/>
    </row>
    <row r="1400" spans="5:5">
      <c r="E1400" s="34"/>
    </row>
    <row r="1401" spans="5:5">
      <c r="E1401" s="34"/>
    </row>
    <row r="1402" spans="5:5">
      <c r="E1402" s="34"/>
    </row>
    <row r="1403" spans="5:5">
      <c r="E1403" s="34"/>
    </row>
    <row r="1404" spans="5:5">
      <c r="E1404" s="34"/>
    </row>
    <row r="1405" spans="5:5">
      <c r="E1405" s="34"/>
    </row>
    <row r="1406" spans="5:5">
      <c r="E1406" s="34"/>
    </row>
    <row r="1407" spans="5:5">
      <c r="E1407" s="34"/>
    </row>
    <row r="1408" spans="5:5">
      <c r="E1408" s="34"/>
    </row>
    <row r="1409" spans="5:5">
      <c r="E1409" s="34"/>
    </row>
    <row r="1410" spans="5:5">
      <c r="E1410" s="34"/>
    </row>
    <row r="1411" spans="5:5">
      <c r="E1411" s="34"/>
    </row>
    <row r="1412" spans="5:5">
      <c r="E1412" s="34"/>
    </row>
    <row r="1413" spans="5:5">
      <c r="E1413" s="34"/>
    </row>
    <row r="1414" spans="5:5">
      <c r="E1414" s="34"/>
    </row>
    <row r="1415" spans="5:5">
      <c r="E1415" s="34"/>
    </row>
    <row r="1416" spans="5:5">
      <c r="E1416" s="34"/>
    </row>
    <row r="1417" spans="5:5">
      <c r="E1417" s="34"/>
    </row>
    <row r="1418" spans="5:5">
      <c r="E1418" s="34"/>
    </row>
    <row r="1419" spans="5:5">
      <c r="E1419" s="34"/>
    </row>
    <row r="1420" spans="5:5">
      <c r="E1420" s="34"/>
    </row>
    <row r="1421" spans="5:5">
      <c r="E1421" s="34"/>
    </row>
    <row r="1422" spans="5:5">
      <c r="E1422" s="34"/>
    </row>
    <row r="1423" spans="5:5">
      <c r="E1423" s="34"/>
    </row>
    <row r="1424" spans="5:5">
      <c r="E1424" s="34"/>
    </row>
    <row r="1425" spans="5:5">
      <c r="E1425" s="34"/>
    </row>
    <row r="1426" spans="5:5">
      <c r="E1426" s="34"/>
    </row>
    <row r="1427" spans="5:5">
      <c r="E1427" s="34"/>
    </row>
    <row r="1428" spans="5:5">
      <c r="E1428" s="34"/>
    </row>
    <row r="1429" spans="5:5">
      <c r="E1429" s="34"/>
    </row>
    <row r="1430" spans="5:5">
      <c r="E1430" s="34"/>
    </row>
    <row r="1431" spans="5:5">
      <c r="E1431" s="34"/>
    </row>
    <row r="1432" spans="5:5">
      <c r="E1432" s="34"/>
    </row>
    <row r="1433" spans="5:5">
      <c r="E1433" s="34"/>
    </row>
    <row r="1434" spans="5:5">
      <c r="E1434" s="34"/>
    </row>
    <row r="1435" spans="5:5">
      <c r="E1435" s="34"/>
    </row>
    <row r="1436" spans="5:5">
      <c r="E1436" s="34"/>
    </row>
    <row r="1437" spans="5:5">
      <c r="E1437" s="34"/>
    </row>
    <row r="1438" spans="5:5">
      <c r="E1438" s="34"/>
    </row>
    <row r="1439" spans="5:5">
      <c r="E1439" s="34"/>
    </row>
    <row r="1440" spans="5:5">
      <c r="E1440" s="34"/>
    </row>
    <row r="1441" spans="5:5">
      <c r="E1441" s="34"/>
    </row>
    <row r="1442" spans="5:5">
      <c r="E1442" s="34"/>
    </row>
    <row r="1443" spans="5:5">
      <c r="E1443" s="34"/>
    </row>
    <row r="1444" spans="5:5">
      <c r="E1444" s="34"/>
    </row>
    <row r="1445" spans="5:5">
      <c r="E1445" s="34"/>
    </row>
    <row r="1446" spans="5:5">
      <c r="E1446" s="34"/>
    </row>
    <row r="1447" spans="5:5">
      <c r="E1447" s="34"/>
    </row>
    <row r="1448" spans="5:5">
      <c r="E1448" s="34"/>
    </row>
    <row r="1449" spans="5:5">
      <c r="E1449" s="34"/>
    </row>
    <row r="1450" spans="5:5">
      <c r="E1450" s="34"/>
    </row>
    <row r="1451" spans="5:5">
      <c r="E1451" s="34"/>
    </row>
    <row r="1452" spans="5:5">
      <c r="E1452" s="34"/>
    </row>
    <row r="1453" spans="5:5">
      <c r="E1453" s="34"/>
    </row>
    <row r="1454" spans="5:5">
      <c r="E1454" s="34"/>
    </row>
    <row r="1455" spans="5:5">
      <c r="E1455" s="34"/>
    </row>
    <row r="1456" spans="5:5">
      <c r="E1456" s="34"/>
    </row>
    <row r="1457" spans="5:5">
      <c r="E1457" s="34"/>
    </row>
    <row r="1458" spans="5:5">
      <c r="E1458" s="34"/>
    </row>
    <row r="1459" spans="5:5">
      <c r="E1459" s="34"/>
    </row>
    <row r="1460" spans="5:5">
      <c r="E1460" s="34"/>
    </row>
    <row r="1461" spans="5:5">
      <c r="E1461" s="34"/>
    </row>
    <row r="1462" spans="5:5">
      <c r="E1462" s="34"/>
    </row>
    <row r="1463" spans="5:5">
      <c r="E1463" s="34"/>
    </row>
    <row r="1464" spans="5:5">
      <c r="E1464" s="34"/>
    </row>
    <row r="1465" spans="5:5">
      <c r="E1465" s="34"/>
    </row>
    <row r="1466" spans="5:5">
      <c r="E1466" s="34"/>
    </row>
    <row r="1467" spans="5:5">
      <c r="E1467" s="34"/>
    </row>
    <row r="1468" spans="5:5">
      <c r="E1468" s="34"/>
    </row>
    <row r="1469" spans="5:5">
      <c r="E1469" s="34"/>
    </row>
    <row r="1470" spans="5:5">
      <c r="E1470" s="34"/>
    </row>
    <row r="1471" spans="5:5">
      <c r="E1471" s="34"/>
    </row>
    <row r="1472" spans="5:5">
      <c r="E1472" s="34"/>
    </row>
    <row r="1473" spans="5:5">
      <c r="E1473" s="34"/>
    </row>
    <row r="1474" spans="5:5">
      <c r="E1474" s="34"/>
    </row>
    <row r="1475" spans="5:5">
      <c r="E1475" s="34"/>
    </row>
    <row r="1476" spans="5:5">
      <c r="E1476" s="34"/>
    </row>
    <row r="1477" spans="5:5">
      <c r="E1477" s="34"/>
    </row>
    <row r="1478" spans="5:5">
      <c r="E1478" s="34"/>
    </row>
    <row r="1479" spans="5:5">
      <c r="E1479" s="34"/>
    </row>
    <row r="1480" spans="5:5">
      <c r="E1480" s="34"/>
    </row>
    <row r="1481" spans="5:5">
      <c r="E1481" s="34"/>
    </row>
    <row r="1482" spans="5:5">
      <c r="E1482" s="34"/>
    </row>
    <row r="1483" spans="5:5">
      <c r="E1483" s="34"/>
    </row>
    <row r="1484" spans="5:5">
      <c r="E1484" s="34"/>
    </row>
    <row r="1485" spans="5:5">
      <c r="E1485" s="34"/>
    </row>
    <row r="1486" spans="5:5">
      <c r="E1486" s="34"/>
    </row>
    <row r="1487" spans="5:5">
      <c r="E1487" s="34"/>
    </row>
    <row r="1488" spans="5:5">
      <c r="E1488" s="34"/>
    </row>
    <row r="1489" spans="5:5">
      <c r="E1489" s="34"/>
    </row>
    <row r="1490" spans="5:5">
      <c r="E1490" s="34"/>
    </row>
    <row r="1491" spans="5:5">
      <c r="E1491" s="34"/>
    </row>
    <row r="1492" spans="5:5">
      <c r="E1492" s="34"/>
    </row>
    <row r="1493" spans="5:5">
      <c r="E1493" s="34"/>
    </row>
    <row r="1494" spans="5:5">
      <c r="E1494" s="34"/>
    </row>
    <row r="1495" spans="5:5">
      <c r="E1495" s="34"/>
    </row>
    <row r="1496" spans="5:5">
      <c r="E1496" s="34"/>
    </row>
    <row r="1497" spans="5:5">
      <c r="E1497" s="34"/>
    </row>
    <row r="1498" spans="5:5">
      <c r="E1498" s="34"/>
    </row>
    <row r="1499" spans="5:5">
      <c r="E1499" s="34"/>
    </row>
    <row r="1500" spans="5:5">
      <c r="E1500" s="34"/>
    </row>
    <row r="1501" spans="5:5">
      <c r="E1501" s="34"/>
    </row>
    <row r="1502" spans="5:5">
      <c r="E1502" s="34"/>
    </row>
    <row r="1503" spans="5:5">
      <c r="E1503" s="34"/>
    </row>
    <row r="1504" spans="5:5">
      <c r="E1504" s="34"/>
    </row>
    <row r="1505" spans="5:5">
      <c r="E1505" s="34"/>
    </row>
    <row r="1506" spans="5:5">
      <c r="E1506" s="34"/>
    </row>
    <row r="1507" spans="5:5">
      <c r="E1507" s="34"/>
    </row>
    <row r="1508" spans="5:5">
      <c r="E1508" s="34"/>
    </row>
    <row r="1509" spans="5:5">
      <c r="E1509" s="34"/>
    </row>
    <row r="1510" spans="5:5">
      <c r="E1510" s="34"/>
    </row>
    <row r="1511" spans="5:5">
      <c r="E1511" s="34"/>
    </row>
    <row r="1512" spans="5:5">
      <c r="E1512" s="34"/>
    </row>
    <row r="1513" spans="5:5">
      <c r="E1513" s="34"/>
    </row>
    <row r="1514" spans="5:5">
      <c r="E1514" s="34"/>
    </row>
    <row r="1515" spans="5:5">
      <c r="E1515" s="34"/>
    </row>
    <row r="1516" spans="5:5">
      <c r="E1516" s="34"/>
    </row>
    <row r="1517" spans="5:5">
      <c r="E1517" s="34"/>
    </row>
    <row r="1518" spans="5:5">
      <c r="E1518" s="34"/>
    </row>
    <row r="1519" spans="5:5">
      <c r="E1519" s="34"/>
    </row>
    <row r="1520" spans="5:5">
      <c r="E1520" s="34"/>
    </row>
    <row r="1521" spans="5:5">
      <c r="E1521" s="34"/>
    </row>
    <row r="1522" spans="5:5">
      <c r="E1522" s="34"/>
    </row>
    <row r="1523" spans="5:5">
      <c r="E1523" s="34"/>
    </row>
    <row r="1524" spans="5:5">
      <c r="E1524" s="34"/>
    </row>
    <row r="1525" spans="5:5">
      <c r="E1525" s="34"/>
    </row>
    <row r="1526" spans="5:5">
      <c r="E1526" s="34"/>
    </row>
    <row r="1527" spans="5:5">
      <c r="E1527" s="34"/>
    </row>
    <row r="1528" spans="5:5">
      <c r="E1528" s="34"/>
    </row>
    <row r="1529" spans="5:5">
      <c r="E1529" s="34"/>
    </row>
    <row r="1530" spans="5:5">
      <c r="E1530" s="34"/>
    </row>
    <row r="1531" spans="5:5">
      <c r="E1531" s="34"/>
    </row>
    <row r="1532" spans="5:5">
      <c r="E1532" s="34"/>
    </row>
    <row r="1533" spans="5:5">
      <c r="E1533" s="34"/>
    </row>
    <row r="1534" spans="5:5">
      <c r="E1534" s="34"/>
    </row>
    <row r="1535" spans="5:5">
      <c r="E1535" s="34"/>
    </row>
    <row r="1536" spans="5:5">
      <c r="E1536" s="34"/>
    </row>
    <row r="1537" spans="5:5">
      <c r="E1537" s="34"/>
    </row>
    <row r="1538" spans="5:5">
      <c r="E1538" s="34"/>
    </row>
    <row r="1539" spans="5:5">
      <c r="E1539" s="34"/>
    </row>
    <row r="1540" spans="5:5">
      <c r="E1540" s="34"/>
    </row>
    <row r="1541" spans="5:5">
      <c r="E1541" s="34"/>
    </row>
    <row r="1542" spans="5:5">
      <c r="E1542" s="34"/>
    </row>
    <row r="1543" spans="5:5">
      <c r="E1543" s="34"/>
    </row>
    <row r="1544" spans="5:5">
      <c r="E1544" s="34"/>
    </row>
    <row r="1545" spans="5:5">
      <c r="E1545" s="34"/>
    </row>
    <row r="1546" spans="5:5">
      <c r="E1546" s="34"/>
    </row>
    <row r="1547" spans="5:5">
      <c r="E1547" s="34"/>
    </row>
    <row r="1548" spans="5:5">
      <c r="E1548" s="34"/>
    </row>
    <row r="1549" spans="5:5">
      <c r="E1549" s="34"/>
    </row>
    <row r="1550" spans="5:5">
      <c r="E1550" s="34"/>
    </row>
    <row r="1551" spans="5:5">
      <c r="E1551" s="34"/>
    </row>
    <row r="1552" spans="5:5">
      <c r="E1552" s="34"/>
    </row>
    <row r="1553" spans="5:5">
      <c r="E1553" s="34"/>
    </row>
    <row r="1554" spans="5:5">
      <c r="E1554" s="34"/>
    </row>
    <row r="1555" spans="5:5">
      <c r="E1555" s="34"/>
    </row>
    <row r="1556" spans="5:5">
      <c r="E1556" s="34"/>
    </row>
    <row r="1557" spans="5:5">
      <c r="E1557" s="34"/>
    </row>
    <row r="1558" spans="5:5">
      <c r="E1558" s="34"/>
    </row>
    <row r="1559" spans="5:5">
      <c r="E1559" s="34"/>
    </row>
    <row r="1560" spans="5:5">
      <c r="E1560" s="34"/>
    </row>
    <row r="1561" spans="5:5">
      <c r="E1561" s="34"/>
    </row>
    <row r="1562" spans="5:5">
      <c r="E1562" s="34"/>
    </row>
    <row r="1563" spans="5:5">
      <c r="E1563" s="34"/>
    </row>
    <row r="1564" spans="5:5">
      <c r="E1564" s="34"/>
    </row>
    <row r="1565" spans="5:5">
      <c r="E1565" s="34"/>
    </row>
    <row r="1566" spans="5:5">
      <c r="E1566" s="34"/>
    </row>
    <row r="1567" spans="5:5">
      <c r="E1567" s="34"/>
    </row>
    <row r="1568" spans="5:5">
      <c r="E1568" s="34"/>
    </row>
    <row r="1569" spans="5:5">
      <c r="E1569" s="34"/>
    </row>
    <row r="1570" spans="5:5">
      <c r="E1570" s="34"/>
    </row>
    <row r="1571" spans="5:5">
      <c r="E1571" s="34"/>
    </row>
    <row r="1572" spans="5:5">
      <c r="E1572" s="34"/>
    </row>
    <row r="1573" spans="5:5">
      <c r="E1573" s="34"/>
    </row>
    <row r="1574" spans="5:5">
      <c r="E1574" s="34"/>
    </row>
    <row r="1575" spans="5:5">
      <c r="E1575" s="34"/>
    </row>
    <row r="1576" spans="5:5">
      <c r="E1576" s="34"/>
    </row>
    <row r="1577" spans="5:5">
      <c r="E1577" s="34"/>
    </row>
    <row r="1578" spans="5:5">
      <c r="E1578" s="34"/>
    </row>
    <row r="1579" spans="5:5">
      <c r="E1579" s="34"/>
    </row>
    <row r="1580" spans="5:5">
      <c r="E1580" s="34"/>
    </row>
    <row r="1581" spans="5:5">
      <c r="E1581" s="34"/>
    </row>
    <row r="1582" spans="5:5">
      <c r="E1582" s="34"/>
    </row>
    <row r="1583" spans="5:5">
      <c r="E1583" s="34"/>
    </row>
    <row r="1584" spans="5:5">
      <c r="E1584" s="34"/>
    </row>
    <row r="1585" spans="5:5">
      <c r="E1585" s="34"/>
    </row>
    <row r="1586" spans="5:5">
      <c r="E1586" s="34"/>
    </row>
    <row r="1587" spans="5:5">
      <c r="E1587" s="34"/>
    </row>
    <row r="1588" spans="5:5">
      <c r="E1588" s="34"/>
    </row>
    <row r="1589" spans="5:5">
      <c r="E1589" s="34"/>
    </row>
    <row r="1590" spans="5:5">
      <c r="E1590" s="34"/>
    </row>
    <row r="1591" spans="5:5">
      <c r="E1591" s="34"/>
    </row>
    <row r="1592" spans="5:5">
      <c r="E1592" s="34"/>
    </row>
    <row r="1593" spans="5:5">
      <c r="E1593" s="34"/>
    </row>
    <row r="1594" spans="5:5">
      <c r="E1594" s="34"/>
    </row>
    <row r="1595" spans="5:5">
      <c r="E1595" s="34"/>
    </row>
    <row r="1596" spans="5:5">
      <c r="E1596" s="34"/>
    </row>
    <row r="1597" spans="5:5">
      <c r="E1597" s="34"/>
    </row>
    <row r="1598" spans="5:5">
      <c r="E1598" s="34"/>
    </row>
    <row r="1599" spans="5:5">
      <c r="E1599" s="34"/>
    </row>
    <row r="1600" spans="5:5">
      <c r="E1600" s="34"/>
    </row>
    <row r="1601" spans="5:5">
      <c r="E1601" s="34"/>
    </row>
    <row r="1602" spans="5:5">
      <c r="E1602" s="34"/>
    </row>
    <row r="1603" spans="5:5">
      <c r="E1603" s="34"/>
    </row>
    <row r="1604" spans="5:5">
      <c r="E1604" s="34"/>
    </row>
    <row r="1605" spans="5:5">
      <c r="E1605" s="34"/>
    </row>
    <row r="1606" spans="5:5">
      <c r="E1606" s="34"/>
    </row>
    <row r="1607" spans="5:5">
      <c r="E1607" s="34"/>
    </row>
    <row r="1608" spans="5:5">
      <c r="E1608" s="34"/>
    </row>
    <row r="1609" spans="5:5">
      <c r="E1609" s="34"/>
    </row>
    <row r="1610" spans="5:5">
      <c r="E1610" s="34"/>
    </row>
    <row r="1611" spans="5:5">
      <c r="E1611" s="34"/>
    </row>
    <row r="1612" spans="5:5">
      <c r="E1612" s="34"/>
    </row>
    <row r="1613" spans="5:5">
      <c r="E1613" s="34"/>
    </row>
    <row r="1614" spans="5:5">
      <c r="E1614" s="34"/>
    </row>
    <row r="1615" spans="5:5">
      <c r="E1615" s="34"/>
    </row>
    <row r="1616" spans="5:5">
      <c r="E1616" s="34"/>
    </row>
    <row r="1617" spans="5:5">
      <c r="E1617" s="34"/>
    </row>
    <row r="1618" spans="5:5">
      <c r="E1618" s="34"/>
    </row>
    <row r="1619" spans="5:5">
      <c r="E1619" s="34"/>
    </row>
    <row r="1620" spans="5:5">
      <c r="E1620" s="34"/>
    </row>
    <row r="1621" spans="5:5">
      <c r="E1621" s="34"/>
    </row>
    <row r="1622" spans="5:5">
      <c r="E1622" s="34"/>
    </row>
    <row r="1623" spans="5:5">
      <c r="E1623" s="34"/>
    </row>
    <row r="1624" spans="5:5">
      <c r="E1624" s="34"/>
    </row>
    <row r="1625" spans="5:5">
      <c r="E1625" s="34"/>
    </row>
    <row r="1626" spans="5:5">
      <c r="E1626" s="34"/>
    </row>
    <row r="1627" spans="5:5">
      <c r="E1627" s="34"/>
    </row>
    <row r="1628" spans="5:5">
      <c r="E1628" s="34"/>
    </row>
    <row r="1629" spans="5:5">
      <c r="E1629" s="34"/>
    </row>
    <row r="1630" spans="5:5">
      <c r="E1630" s="34"/>
    </row>
    <row r="1631" spans="5:5">
      <c r="E1631" s="34"/>
    </row>
    <row r="1632" spans="5:5">
      <c r="E1632" s="34"/>
    </row>
    <row r="1633" spans="5:5">
      <c r="E1633" s="34"/>
    </row>
    <row r="1634" spans="5:5">
      <c r="E1634" s="34"/>
    </row>
    <row r="1635" spans="5:5">
      <c r="E1635" s="34"/>
    </row>
    <row r="1636" spans="5:5">
      <c r="E1636" s="34"/>
    </row>
    <row r="1637" spans="5:5">
      <c r="E1637" s="34"/>
    </row>
    <row r="1638" spans="5:5">
      <c r="E1638" s="34"/>
    </row>
    <row r="1639" spans="5:5">
      <c r="E1639" s="34"/>
    </row>
    <row r="1640" spans="5:5">
      <c r="E1640" s="34"/>
    </row>
    <row r="1641" spans="5:5">
      <c r="E1641" s="34"/>
    </row>
    <row r="1642" spans="5:5">
      <c r="E1642" s="34"/>
    </row>
    <row r="1643" spans="5:5">
      <c r="E1643" s="34"/>
    </row>
    <row r="1644" spans="5:5">
      <c r="E1644" s="34"/>
    </row>
    <row r="1645" spans="5:5">
      <c r="E1645" s="34"/>
    </row>
    <row r="1646" spans="5:5">
      <c r="E1646" s="34"/>
    </row>
    <row r="1647" spans="5:5">
      <c r="E1647" s="34"/>
    </row>
    <row r="1648" spans="5:5">
      <c r="E1648" s="34"/>
    </row>
    <row r="1649" spans="5:5">
      <c r="E1649" s="34"/>
    </row>
    <row r="1650" spans="5:5">
      <c r="E1650" s="34"/>
    </row>
    <row r="1651" spans="5:5">
      <c r="E1651" s="34"/>
    </row>
    <row r="1652" spans="5:5">
      <c r="E1652" s="34"/>
    </row>
    <row r="1653" spans="5:5">
      <c r="E1653" s="34"/>
    </row>
    <row r="1654" spans="5:5">
      <c r="E1654" s="34"/>
    </row>
    <row r="1655" spans="5:5">
      <c r="E1655" s="34"/>
    </row>
    <row r="1656" spans="5:5">
      <c r="E1656" s="34"/>
    </row>
    <row r="1657" spans="5:5">
      <c r="E1657" s="34"/>
    </row>
    <row r="1658" spans="5:5">
      <c r="E1658" s="34"/>
    </row>
    <row r="1659" spans="5:5">
      <c r="E1659" s="34"/>
    </row>
    <row r="1660" spans="5:5">
      <c r="E1660" s="34"/>
    </row>
    <row r="1661" spans="5:5">
      <c r="E1661" s="34"/>
    </row>
    <row r="1662" spans="5:5">
      <c r="E1662" s="34"/>
    </row>
    <row r="1663" spans="5:5">
      <c r="E1663" s="34"/>
    </row>
    <row r="1664" spans="5:5">
      <c r="E1664" s="34"/>
    </row>
    <row r="1665" spans="5:5">
      <c r="E1665" s="34"/>
    </row>
    <row r="1666" spans="5:5">
      <c r="E1666" s="34"/>
    </row>
    <row r="1667" spans="5:5">
      <c r="E1667" s="34"/>
    </row>
    <row r="1668" spans="5:5">
      <c r="E1668" s="34"/>
    </row>
    <row r="1669" spans="5:5">
      <c r="E1669" s="34"/>
    </row>
    <row r="1670" spans="5:5">
      <c r="E1670" s="34"/>
    </row>
    <row r="1671" spans="5:5">
      <c r="E1671" s="34"/>
    </row>
    <row r="1672" spans="5:5">
      <c r="E1672" s="34"/>
    </row>
    <row r="1673" spans="5:5">
      <c r="E1673" s="34"/>
    </row>
    <row r="1674" spans="5:5">
      <c r="E1674" s="34"/>
    </row>
    <row r="1675" spans="5:5">
      <c r="E1675" s="34"/>
    </row>
    <row r="1676" spans="5:5">
      <c r="E1676" s="34"/>
    </row>
    <row r="1677" spans="5:5">
      <c r="E1677" s="34"/>
    </row>
    <row r="1678" spans="5:5">
      <c r="E1678" s="34"/>
    </row>
    <row r="1679" spans="5:5">
      <c r="E1679" s="34"/>
    </row>
    <row r="1680" spans="5:5">
      <c r="E1680" s="34"/>
    </row>
    <row r="1681" spans="5:5">
      <c r="E1681" s="34"/>
    </row>
    <row r="1682" spans="5:5">
      <c r="E1682" s="34"/>
    </row>
    <row r="1683" spans="5:5">
      <c r="E1683" s="34"/>
    </row>
    <row r="1684" spans="5:5">
      <c r="E1684" s="34"/>
    </row>
    <row r="1685" spans="5:5">
      <c r="E1685" s="34"/>
    </row>
    <row r="1686" spans="5:5">
      <c r="E1686" s="34"/>
    </row>
    <row r="1687" spans="5:5">
      <c r="E1687" s="34"/>
    </row>
    <row r="1688" spans="5:5">
      <c r="E1688" s="34"/>
    </row>
    <row r="1689" spans="5:5">
      <c r="E1689" s="34"/>
    </row>
    <row r="1690" spans="5:5">
      <c r="E1690" s="34"/>
    </row>
    <row r="1691" spans="5:5">
      <c r="E1691" s="34"/>
    </row>
    <row r="1692" spans="5:5">
      <c r="E1692" s="34"/>
    </row>
    <row r="1693" spans="5:5">
      <c r="E1693" s="34"/>
    </row>
    <row r="1694" spans="5:5">
      <c r="E1694" s="34"/>
    </row>
    <row r="1695" spans="5:5">
      <c r="E1695" s="34"/>
    </row>
    <row r="1696" spans="5:5">
      <c r="E1696" s="34"/>
    </row>
    <row r="1697" spans="5:5">
      <c r="E1697" s="34"/>
    </row>
    <row r="1698" spans="5:5">
      <c r="E1698" s="34"/>
    </row>
    <row r="1699" spans="5:5">
      <c r="E1699" s="34"/>
    </row>
    <row r="1700" spans="5:5">
      <c r="E1700" s="34"/>
    </row>
    <row r="1701" spans="5:5">
      <c r="E1701" s="34"/>
    </row>
    <row r="1702" spans="5:5">
      <c r="E1702" s="34"/>
    </row>
    <row r="1703" spans="5:5">
      <c r="E1703" s="34"/>
    </row>
    <row r="1704" spans="5:5">
      <c r="E1704" s="34"/>
    </row>
    <row r="1705" spans="5:5">
      <c r="E1705" s="34"/>
    </row>
    <row r="1706" spans="5:5">
      <c r="E1706" s="34"/>
    </row>
    <row r="1707" spans="5:5">
      <c r="E1707" s="34"/>
    </row>
    <row r="1708" spans="5:5">
      <c r="E1708" s="34"/>
    </row>
    <row r="1709" spans="5:5">
      <c r="E1709" s="34"/>
    </row>
    <row r="1710" spans="5:5">
      <c r="E1710" s="34"/>
    </row>
    <row r="1711" spans="5:5">
      <c r="E1711" s="34"/>
    </row>
    <row r="1712" spans="5:5">
      <c r="E1712" s="34"/>
    </row>
    <row r="1713" spans="5:5">
      <c r="E1713" s="34"/>
    </row>
    <row r="1714" spans="5:5">
      <c r="E1714" s="34"/>
    </row>
    <row r="1715" spans="5:5">
      <c r="E1715" s="34"/>
    </row>
    <row r="1716" spans="5:5">
      <c r="E1716" s="34"/>
    </row>
    <row r="1717" spans="5:5">
      <c r="E1717" s="34"/>
    </row>
    <row r="1718" spans="5:5">
      <c r="E1718" s="34"/>
    </row>
    <row r="1719" spans="5:5">
      <c r="E1719" s="34"/>
    </row>
    <row r="1720" spans="5:5">
      <c r="E1720" s="34"/>
    </row>
    <row r="1721" spans="5:5">
      <c r="E1721" s="34"/>
    </row>
    <row r="1722" spans="5:5">
      <c r="E1722" s="34"/>
    </row>
    <row r="1723" spans="5:5">
      <c r="E1723" s="34"/>
    </row>
    <row r="1724" spans="5:5">
      <c r="E1724" s="34"/>
    </row>
    <row r="1725" spans="5:5">
      <c r="E1725" s="34"/>
    </row>
    <row r="1726" spans="5:5">
      <c r="E1726" s="34"/>
    </row>
    <row r="1727" spans="5:5">
      <c r="E1727" s="34"/>
    </row>
    <row r="1728" spans="5:5">
      <c r="E1728" s="34"/>
    </row>
    <row r="1729" spans="5:5">
      <c r="E1729" s="34"/>
    </row>
    <row r="1730" spans="5:5">
      <c r="E1730" s="34"/>
    </row>
    <row r="1731" spans="5:5">
      <c r="E1731" s="34"/>
    </row>
    <row r="1732" spans="5:5">
      <c r="E1732" s="34"/>
    </row>
    <row r="1733" spans="5:5">
      <c r="E1733" s="34"/>
    </row>
    <row r="1734" spans="5:5">
      <c r="E1734" s="34"/>
    </row>
    <row r="1735" spans="5:5">
      <c r="E1735" s="34"/>
    </row>
    <row r="1736" spans="5:5">
      <c r="E1736" s="34"/>
    </row>
    <row r="1737" spans="5:5">
      <c r="E1737" s="34"/>
    </row>
    <row r="1738" spans="5:5">
      <c r="E1738" s="34"/>
    </row>
    <row r="1739" spans="5:5">
      <c r="E1739" s="34"/>
    </row>
    <row r="1740" spans="5:5">
      <c r="E1740" s="34"/>
    </row>
    <row r="1741" spans="5:5">
      <c r="E1741" s="34"/>
    </row>
    <row r="1742" spans="5:5">
      <c r="E1742" s="34"/>
    </row>
    <row r="1743" spans="5:5">
      <c r="E1743" s="34"/>
    </row>
    <row r="1744" spans="5:5">
      <c r="E1744" s="34"/>
    </row>
    <row r="1745" spans="5:5">
      <c r="E1745" s="34"/>
    </row>
    <row r="1746" spans="5:5">
      <c r="E1746" s="34"/>
    </row>
    <row r="1747" spans="5:5">
      <c r="E1747" s="34"/>
    </row>
    <row r="1748" spans="5:5">
      <c r="E1748" s="34"/>
    </row>
    <row r="1749" spans="5:5">
      <c r="E1749" s="34"/>
    </row>
    <row r="1750" spans="5:5">
      <c r="E1750" s="34"/>
    </row>
    <row r="1751" spans="5:5">
      <c r="E1751" s="34"/>
    </row>
    <row r="1752" spans="5:5">
      <c r="E1752" s="34"/>
    </row>
    <row r="1753" spans="5:5">
      <c r="E1753" s="34"/>
    </row>
    <row r="1754" spans="5:5">
      <c r="E1754" s="34"/>
    </row>
    <row r="1755" spans="5:5">
      <c r="E1755" s="34"/>
    </row>
    <row r="1756" spans="5:5">
      <c r="E1756" s="34"/>
    </row>
    <row r="1757" spans="5:5">
      <c r="E1757" s="34"/>
    </row>
    <row r="1758" spans="5:5">
      <c r="E1758" s="34"/>
    </row>
    <row r="1759" spans="5:5">
      <c r="E1759" s="34"/>
    </row>
    <row r="1760" spans="5:5">
      <c r="E1760" s="34"/>
    </row>
    <row r="1761" spans="5:5">
      <c r="E1761" s="34"/>
    </row>
    <row r="1762" spans="5:5">
      <c r="E1762" s="34"/>
    </row>
    <row r="1763" spans="5:5">
      <c r="E1763" s="34"/>
    </row>
    <row r="1764" spans="5:5">
      <c r="E1764" s="34"/>
    </row>
    <row r="1765" spans="5:5">
      <c r="E1765" s="34"/>
    </row>
    <row r="1766" spans="5:5">
      <c r="E1766" s="34"/>
    </row>
    <row r="1767" spans="5:5">
      <c r="E1767" s="34"/>
    </row>
    <row r="1768" spans="5:5">
      <c r="E1768" s="34"/>
    </row>
    <row r="1769" spans="5:5">
      <c r="E1769" s="34"/>
    </row>
    <row r="1770" spans="5:5">
      <c r="E1770" s="34"/>
    </row>
    <row r="1771" spans="5:5">
      <c r="E1771" s="34"/>
    </row>
    <row r="1772" spans="5:5">
      <c r="E1772" s="34"/>
    </row>
    <row r="1773" spans="5:5">
      <c r="E1773" s="34"/>
    </row>
    <row r="1774" spans="5:5">
      <c r="E1774" s="34"/>
    </row>
    <row r="1775" spans="5:5">
      <c r="E1775" s="34"/>
    </row>
    <row r="1776" spans="5:5">
      <c r="E1776" s="34"/>
    </row>
    <row r="1777" spans="5:5">
      <c r="E1777" s="34"/>
    </row>
    <row r="1778" spans="5:5">
      <c r="E1778" s="34"/>
    </row>
    <row r="1779" spans="5:5">
      <c r="E1779" s="34"/>
    </row>
    <row r="1780" spans="5:5">
      <c r="E1780" s="34"/>
    </row>
    <row r="1781" spans="5:5">
      <c r="E1781" s="34"/>
    </row>
    <row r="1782" spans="5:5">
      <c r="E1782" s="34"/>
    </row>
    <row r="1783" spans="5:5">
      <c r="E1783" s="34"/>
    </row>
    <row r="1784" spans="5:5">
      <c r="E1784" s="34"/>
    </row>
    <row r="1785" spans="5:5">
      <c r="E1785" s="34"/>
    </row>
    <row r="1786" spans="5:5">
      <c r="E1786" s="34"/>
    </row>
    <row r="1787" spans="5:5">
      <c r="E1787" s="34"/>
    </row>
    <row r="1788" spans="5:5">
      <c r="E1788" s="34"/>
    </row>
    <row r="1789" spans="5:5">
      <c r="E1789" s="34"/>
    </row>
    <row r="1790" spans="5:5">
      <c r="E1790" s="34"/>
    </row>
    <row r="1791" spans="5:5">
      <c r="E1791" s="34"/>
    </row>
    <row r="1792" spans="5:5">
      <c r="E1792" s="34"/>
    </row>
    <row r="1793" spans="5:5">
      <c r="E1793" s="34"/>
    </row>
    <row r="1794" spans="5:5">
      <c r="E1794" s="34"/>
    </row>
    <row r="1795" spans="5:5">
      <c r="E1795" s="34"/>
    </row>
    <row r="1796" spans="5:5">
      <c r="E1796" s="34"/>
    </row>
    <row r="1797" spans="5:5">
      <c r="E1797" s="34"/>
    </row>
    <row r="1798" spans="5:5">
      <c r="E1798" s="34"/>
    </row>
    <row r="1799" spans="5:5">
      <c r="E1799" s="34"/>
    </row>
    <row r="1800" spans="5:5">
      <c r="E1800" s="34"/>
    </row>
    <row r="1801" spans="5:5">
      <c r="E1801" s="34"/>
    </row>
    <row r="1802" spans="5:5">
      <c r="E1802" s="34"/>
    </row>
    <row r="1803" spans="5:5">
      <c r="E1803" s="34"/>
    </row>
    <row r="1804" spans="5:5">
      <c r="E1804" s="34"/>
    </row>
    <row r="1805" spans="5:5">
      <c r="E1805" s="34"/>
    </row>
    <row r="1806" spans="5:5">
      <c r="E1806" s="34"/>
    </row>
    <row r="1807" spans="5:5">
      <c r="E1807" s="34"/>
    </row>
    <row r="1808" spans="5:5">
      <c r="E1808" s="34"/>
    </row>
    <row r="1809" spans="5:5">
      <c r="E1809" s="34"/>
    </row>
    <row r="1810" spans="5:5">
      <c r="E1810" s="34"/>
    </row>
    <row r="1811" spans="5:5">
      <c r="E1811" s="34"/>
    </row>
    <row r="1812" spans="5:5">
      <c r="E1812" s="34"/>
    </row>
    <row r="1813" spans="5:5">
      <c r="E1813" s="34"/>
    </row>
    <row r="1814" spans="5:5">
      <c r="E1814" s="34"/>
    </row>
    <row r="1815" spans="5:5">
      <c r="E1815" s="34"/>
    </row>
    <row r="1816" spans="5:5">
      <c r="E1816" s="34"/>
    </row>
    <row r="1817" spans="5:5">
      <c r="E1817" s="34"/>
    </row>
    <row r="1818" spans="5:5">
      <c r="E1818" s="34"/>
    </row>
    <row r="1819" spans="5:5">
      <c r="E1819" s="34"/>
    </row>
    <row r="1820" spans="5:5">
      <c r="E1820" s="34"/>
    </row>
    <row r="1821" spans="5:5">
      <c r="E1821" s="34"/>
    </row>
    <row r="1822" spans="5:5">
      <c r="E1822" s="34"/>
    </row>
    <row r="1823" spans="5:5">
      <c r="E1823" s="34"/>
    </row>
    <row r="1824" spans="5:5">
      <c r="E1824" s="34"/>
    </row>
    <row r="1825" spans="5:5">
      <c r="E1825" s="34"/>
    </row>
    <row r="1826" spans="5:5">
      <c r="E1826" s="34"/>
    </row>
    <row r="1827" spans="5:5">
      <c r="E1827" s="34"/>
    </row>
    <row r="1828" spans="5:5">
      <c r="E1828" s="34"/>
    </row>
    <row r="1829" spans="5:5">
      <c r="E1829" s="34"/>
    </row>
    <row r="1830" spans="5:5">
      <c r="E1830" s="34"/>
    </row>
    <row r="1831" spans="5:5">
      <c r="E1831" s="34"/>
    </row>
    <row r="1832" spans="5:5">
      <c r="E1832" s="34"/>
    </row>
    <row r="1833" spans="5:5">
      <c r="E1833" s="34"/>
    </row>
    <row r="1834" spans="5:5">
      <c r="E1834" s="34"/>
    </row>
    <row r="1835" spans="5:5">
      <c r="E1835" s="34"/>
    </row>
    <row r="1836" spans="5:5">
      <c r="E1836" s="34"/>
    </row>
    <row r="1837" spans="5:5">
      <c r="E1837" s="34"/>
    </row>
    <row r="1838" spans="5:5">
      <c r="E1838" s="34"/>
    </row>
    <row r="1839" spans="5:5">
      <c r="E1839" s="34"/>
    </row>
    <row r="1840" spans="5:5">
      <c r="E1840" s="34"/>
    </row>
    <row r="1841" spans="5:5">
      <c r="E1841" s="34"/>
    </row>
    <row r="1842" spans="5:5">
      <c r="E1842" s="34"/>
    </row>
    <row r="1843" spans="5:5">
      <c r="E1843" s="34"/>
    </row>
    <row r="1844" spans="5:5">
      <c r="E1844" s="34"/>
    </row>
    <row r="1845" spans="5:5">
      <c r="E1845" s="34"/>
    </row>
    <row r="1846" spans="5:5">
      <c r="E1846" s="34"/>
    </row>
    <row r="1847" spans="5:5">
      <c r="E1847" s="34"/>
    </row>
    <row r="1848" spans="5:5">
      <c r="E1848" s="34"/>
    </row>
    <row r="1849" spans="5:5">
      <c r="E1849" s="34"/>
    </row>
    <row r="1850" spans="5:5">
      <c r="E1850" s="34"/>
    </row>
    <row r="1851" spans="5:5">
      <c r="E1851" s="34"/>
    </row>
    <row r="1852" spans="5:5">
      <c r="E1852" s="34"/>
    </row>
    <row r="1853" spans="5:5">
      <c r="E1853" s="34"/>
    </row>
    <row r="1854" spans="5:5">
      <c r="E1854" s="34"/>
    </row>
    <row r="1855" spans="5:5">
      <c r="E1855" s="34"/>
    </row>
    <row r="1856" spans="5:5">
      <c r="E1856" s="34"/>
    </row>
    <row r="1857" spans="5:5">
      <c r="E1857" s="34"/>
    </row>
    <row r="1858" spans="5:5">
      <c r="E1858" s="34"/>
    </row>
    <row r="1859" spans="5:5">
      <c r="E1859" s="34"/>
    </row>
    <row r="1860" spans="5:5">
      <c r="E1860" s="34"/>
    </row>
    <row r="1861" spans="5:5">
      <c r="E1861" s="34"/>
    </row>
    <row r="1862" spans="5:5">
      <c r="E1862" s="34"/>
    </row>
    <row r="1863" spans="5:5">
      <c r="E1863" s="34"/>
    </row>
    <row r="1864" spans="5:5">
      <c r="E1864" s="34"/>
    </row>
    <row r="1865" spans="5:5">
      <c r="E1865" s="34"/>
    </row>
    <row r="1866" spans="5:5">
      <c r="E1866" s="34"/>
    </row>
    <row r="1867" spans="5:5">
      <c r="E1867" s="34"/>
    </row>
    <row r="1868" spans="5:5">
      <c r="E1868" s="34"/>
    </row>
    <row r="1869" spans="5:5">
      <c r="E1869" s="34"/>
    </row>
    <row r="1870" spans="5:5">
      <c r="E1870" s="34"/>
    </row>
    <row r="1871" spans="5:5">
      <c r="E1871" s="34"/>
    </row>
    <row r="1872" spans="5:5">
      <c r="E1872" s="34"/>
    </row>
    <row r="1873" spans="5:5">
      <c r="E1873" s="34"/>
    </row>
    <row r="1874" spans="5:5">
      <c r="E1874" s="34"/>
    </row>
    <row r="1875" spans="5:5">
      <c r="E1875" s="34"/>
    </row>
    <row r="1876" spans="5:5">
      <c r="E1876" s="34"/>
    </row>
    <row r="1877" spans="5:5">
      <c r="E1877" s="34"/>
    </row>
    <row r="1878" spans="5:5">
      <c r="E1878" s="34"/>
    </row>
    <row r="1879" spans="5:5">
      <c r="E1879" s="34"/>
    </row>
    <row r="1880" spans="5:5">
      <c r="E1880" s="34"/>
    </row>
    <row r="1881" spans="5:5">
      <c r="E1881" s="34"/>
    </row>
    <row r="1882" spans="5:5">
      <c r="E1882" s="34"/>
    </row>
    <row r="1883" spans="5:5">
      <c r="E1883" s="34"/>
    </row>
    <row r="1884" spans="5:5">
      <c r="E1884" s="34"/>
    </row>
    <row r="1885" spans="5:5">
      <c r="E1885" s="34"/>
    </row>
    <row r="1886" spans="5:5">
      <c r="E1886" s="34"/>
    </row>
    <row r="1887" spans="5:5">
      <c r="E1887" s="34"/>
    </row>
    <row r="1888" spans="5:5">
      <c r="E1888" s="34"/>
    </row>
    <row r="1889" spans="5:5">
      <c r="E1889" s="34"/>
    </row>
    <row r="1890" spans="5:5">
      <c r="E1890" s="34"/>
    </row>
    <row r="1891" spans="5:5">
      <c r="E1891" s="34"/>
    </row>
    <row r="1892" spans="5:5">
      <c r="E1892" s="34"/>
    </row>
    <row r="1893" spans="5:5">
      <c r="E1893" s="34"/>
    </row>
    <row r="1894" spans="5:5">
      <c r="E1894" s="34"/>
    </row>
    <row r="1895" spans="5:5">
      <c r="E1895" s="34"/>
    </row>
    <row r="1896" spans="5:5">
      <c r="E1896" s="34"/>
    </row>
    <row r="1897" spans="5:5">
      <c r="E1897" s="34"/>
    </row>
    <row r="1898" spans="5:5">
      <c r="E1898" s="34"/>
    </row>
    <row r="1899" spans="5:5">
      <c r="E1899" s="34"/>
    </row>
    <row r="1900" spans="5:5">
      <c r="E1900" s="34"/>
    </row>
    <row r="1901" spans="5:5">
      <c r="E1901" s="34"/>
    </row>
    <row r="1902" spans="5:5">
      <c r="E1902" s="34"/>
    </row>
    <row r="1903" spans="5:5">
      <c r="E1903" s="34"/>
    </row>
    <row r="1904" spans="5:5">
      <c r="E1904" s="34"/>
    </row>
    <row r="1905" spans="5:5">
      <c r="E1905" s="34"/>
    </row>
    <row r="1906" spans="5:5">
      <c r="E1906" s="34"/>
    </row>
    <row r="1907" spans="5:5">
      <c r="E1907" s="34"/>
    </row>
    <row r="1908" spans="5:5">
      <c r="E1908" s="34"/>
    </row>
    <row r="1909" spans="5:5">
      <c r="E1909" s="34"/>
    </row>
    <row r="1910" spans="5:5">
      <c r="E1910" s="34"/>
    </row>
    <row r="1911" spans="5:5">
      <c r="E1911" s="34"/>
    </row>
    <row r="1912" spans="5:5">
      <c r="E1912" s="34"/>
    </row>
    <row r="1913" spans="5:5">
      <c r="E1913" s="34"/>
    </row>
    <row r="1914" spans="5:5">
      <c r="E1914" s="34"/>
    </row>
    <row r="1915" spans="5:5">
      <c r="E1915" s="34"/>
    </row>
    <row r="1916" spans="5:5">
      <c r="E1916" s="34"/>
    </row>
    <row r="1917" spans="5:5">
      <c r="E1917" s="34"/>
    </row>
    <row r="1918" spans="5:5">
      <c r="E1918" s="34"/>
    </row>
    <row r="1919" spans="5:5">
      <c r="E1919" s="34"/>
    </row>
    <row r="1920" spans="5:5">
      <c r="E1920" s="34"/>
    </row>
    <row r="1921" spans="5:5">
      <c r="E1921" s="34"/>
    </row>
    <row r="1922" spans="5:5">
      <c r="E1922" s="34"/>
    </row>
    <row r="1923" spans="5:5">
      <c r="E1923" s="34"/>
    </row>
    <row r="1924" spans="5:5">
      <c r="E1924" s="34"/>
    </row>
    <row r="1925" spans="5:5">
      <c r="E1925" s="34"/>
    </row>
    <row r="1926" spans="5:5">
      <c r="E1926" s="34"/>
    </row>
    <row r="1927" spans="5:5">
      <c r="E1927" s="34"/>
    </row>
    <row r="1928" spans="5:5">
      <c r="E1928" s="34"/>
    </row>
    <row r="1929" spans="5:5">
      <c r="E1929" s="34"/>
    </row>
    <row r="1930" spans="5:5">
      <c r="E1930" s="34"/>
    </row>
    <row r="1931" spans="5:5">
      <c r="E1931" s="34"/>
    </row>
    <row r="1932" spans="5:5">
      <c r="E1932" s="34"/>
    </row>
    <row r="1933" spans="5:5">
      <c r="E1933" s="34"/>
    </row>
    <row r="1934" spans="5:5">
      <c r="E1934" s="34"/>
    </row>
    <row r="1935" spans="5:5">
      <c r="E1935" s="34"/>
    </row>
    <row r="1936" spans="5:5">
      <c r="E1936" s="34"/>
    </row>
    <row r="1937" spans="5:5">
      <c r="E1937" s="34"/>
    </row>
    <row r="1938" spans="5:5">
      <c r="E1938" s="34"/>
    </row>
    <row r="1939" spans="5:5">
      <c r="E1939" s="34"/>
    </row>
    <row r="1940" spans="5:5">
      <c r="E1940" s="34"/>
    </row>
    <row r="1941" spans="5:5">
      <c r="E1941" s="34"/>
    </row>
    <row r="1942" spans="5:5">
      <c r="E1942" s="34"/>
    </row>
    <row r="1943" spans="5:5">
      <c r="E1943" s="34"/>
    </row>
    <row r="1944" spans="5:5">
      <c r="E1944" s="34"/>
    </row>
    <row r="1945" spans="5:5">
      <c r="E1945" s="34"/>
    </row>
    <row r="1946" spans="5:5">
      <c r="E1946" s="34"/>
    </row>
    <row r="1947" spans="5:5">
      <c r="E1947" s="34"/>
    </row>
    <row r="1948" spans="5:5">
      <c r="E1948" s="34"/>
    </row>
    <row r="1949" spans="5:5">
      <c r="E1949" s="34"/>
    </row>
    <row r="1950" spans="5:5">
      <c r="E1950" s="34"/>
    </row>
    <row r="1951" spans="5:5">
      <c r="E1951" s="34"/>
    </row>
    <row r="1952" spans="5:5">
      <c r="E1952" s="34"/>
    </row>
    <row r="1953" spans="5:5">
      <c r="E1953" s="34"/>
    </row>
    <row r="1954" spans="5:5">
      <c r="E1954" s="34"/>
    </row>
    <row r="1955" spans="5:5">
      <c r="E1955" s="34"/>
    </row>
    <row r="1956" spans="5:5">
      <c r="E1956" s="34"/>
    </row>
    <row r="1957" spans="5:5">
      <c r="E1957" s="34"/>
    </row>
    <row r="1958" spans="5:5">
      <c r="E1958" s="34"/>
    </row>
    <row r="1959" spans="5:5">
      <c r="E1959" s="34"/>
    </row>
    <row r="1960" spans="5:5">
      <c r="E1960" s="34"/>
    </row>
    <row r="1961" spans="5:5">
      <c r="E1961" s="34"/>
    </row>
    <row r="1962" spans="5:5">
      <c r="E1962" s="34"/>
    </row>
    <row r="1963" spans="5:5">
      <c r="E1963" s="34"/>
    </row>
    <row r="1964" spans="5:5">
      <c r="E1964" s="34"/>
    </row>
    <row r="1965" spans="5:5">
      <c r="E1965" s="34"/>
    </row>
    <row r="1966" spans="5:5">
      <c r="E1966" s="34"/>
    </row>
    <row r="1967" spans="5:5">
      <c r="E1967" s="34"/>
    </row>
    <row r="1968" spans="5:5">
      <c r="E1968" s="34"/>
    </row>
    <row r="1969" spans="5:5">
      <c r="E1969" s="34"/>
    </row>
    <row r="1970" spans="5:5">
      <c r="E1970" s="34"/>
    </row>
    <row r="1971" spans="5:5">
      <c r="E1971" s="34"/>
    </row>
    <row r="1972" spans="5:5">
      <c r="E1972" s="34"/>
    </row>
    <row r="1973" spans="5:5">
      <c r="E1973" s="34"/>
    </row>
    <row r="1974" spans="5:5">
      <c r="E1974" s="34"/>
    </row>
    <row r="1975" spans="5:5">
      <c r="E1975" s="34"/>
    </row>
    <row r="1976" spans="5:5">
      <c r="E1976" s="34"/>
    </row>
    <row r="1977" spans="5:5">
      <c r="E1977" s="34"/>
    </row>
    <row r="1978" spans="5:5">
      <c r="E1978" s="34"/>
    </row>
    <row r="1979" spans="5:5">
      <c r="E1979" s="34"/>
    </row>
    <row r="1980" spans="5:5">
      <c r="E1980" s="34"/>
    </row>
    <row r="1981" spans="5:5">
      <c r="E1981" s="34"/>
    </row>
    <row r="1982" spans="5:5">
      <c r="E1982" s="34"/>
    </row>
    <row r="1983" spans="5:5">
      <c r="E1983" s="34"/>
    </row>
    <row r="1984" spans="5:5">
      <c r="E1984" s="34"/>
    </row>
    <row r="1985" spans="5:5">
      <c r="E1985" s="34"/>
    </row>
    <row r="1986" spans="5:5">
      <c r="E1986" s="34"/>
    </row>
    <row r="1987" spans="5:5">
      <c r="E1987" s="34"/>
    </row>
    <row r="1988" spans="5:5">
      <c r="E1988" s="34"/>
    </row>
    <row r="1989" spans="5:5">
      <c r="E1989" s="34"/>
    </row>
    <row r="1990" spans="5:5">
      <c r="E1990" s="34"/>
    </row>
    <row r="1991" spans="5:5">
      <c r="E1991" s="34"/>
    </row>
    <row r="1992" spans="5:5">
      <c r="E1992" s="34"/>
    </row>
    <row r="1993" spans="5:5">
      <c r="E1993" s="34"/>
    </row>
    <row r="1994" spans="5:5">
      <c r="E1994" s="34"/>
    </row>
    <row r="1995" spans="5:5">
      <c r="E1995" s="34"/>
    </row>
    <row r="1996" spans="5:5">
      <c r="E1996" s="34"/>
    </row>
    <row r="1997" spans="5:5">
      <c r="E1997" s="34"/>
    </row>
    <row r="1998" spans="5:5">
      <c r="E1998" s="34"/>
    </row>
    <row r="1999" spans="5:5">
      <c r="E1999" s="34"/>
    </row>
    <row r="2000" spans="5:5">
      <c r="E2000" s="34"/>
    </row>
    <row r="2001" spans="5:5">
      <c r="E2001" s="34"/>
    </row>
    <row r="2002" spans="5:5">
      <c r="E2002" s="34"/>
    </row>
    <row r="2003" spans="5:5">
      <c r="E2003" s="34"/>
    </row>
    <row r="2004" spans="5:5">
      <c r="E2004" s="34"/>
    </row>
    <row r="2005" spans="5:5">
      <c r="E2005" s="34"/>
    </row>
    <row r="2006" spans="5:5">
      <c r="E2006" s="34"/>
    </row>
    <row r="2007" spans="5:5">
      <c r="E2007" s="34"/>
    </row>
    <row r="2008" spans="5:5">
      <c r="E2008" s="34"/>
    </row>
    <row r="2009" spans="5:5">
      <c r="E2009" s="34"/>
    </row>
    <row r="2010" spans="5:5">
      <c r="E2010" s="34"/>
    </row>
    <row r="2011" spans="5:5">
      <c r="E2011" s="34"/>
    </row>
    <row r="2012" spans="5:5">
      <c r="E2012" s="34"/>
    </row>
    <row r="2013" spans="5:5">
      <c r="E2013" s="34"/>
    </row>
    <row r="2014" spans="5:5">
      <c r="E2014" s="34"/>
    </row>
    <row r="2015" spans="5:5">
      <c r="E2015" s="34"/>
    </row>
    <row r="2016" spans="5:5">
      <c r="E2016" s="34"/>
    </row>
    <row r="2017" spans="5:5">
      <c r="E2017" s="34"/>
    </row>
    <row r="2018" spans="5:5">
      <c r="E2018" s="34"/>
    </row>
    <row r="2019" spans="5:5">
      <c r="E2019" s="34"/>
    </row>
    <row r="2020" spans="5:5">
      <c r="E2020" s="34"/>
    </row>
    <row r="2021" spans="5:5">
      <c r="E2021" s="34"/>
    </row>
    <row r="2022" spans="5:5">
      <c r="E2022" s="34"/>
    </row>
    <row r="2023" spans="5:5">
      <c r="E2023" s="34"/>
    </row>
    <row r="2024" spans="5:5">
      <c r="E2024" s="34"/>
    </row>
    <row r="2025" spans="5:5">
      <c r="E2025" s="34"/>
    </row>
    <row r="2026" spans="5:5">
      <c r="E2026" s="34"/>
    </row>
    <row r="2027" spans="5:5">
      <c r="E2027" s="34"/>
    </row>
    <row r="2028" spans="5:5">
      <c r="E2028" s="34"/>
    </row>
    <row r="2029" spans="5:5">
      <c r="E2029" s="34"/>
    </row>
    <row r="2030" spans="5:5">
      <c r="E2030" s="34"/>
    </row>
    <row r="2031" spans="5:5">
      <c r="E2031" s="34"/>
    </row>
    <row r="2032" spans="5:5">
      <c r="E2032" s="34"/>
    </row>
    <row r="2033" spans="5:5">
      <c r="E2033" s="34"/>
    </row>
    <row r="2034" spans="5:5">
      <c r="E2034" s="34"/>
    </row>
    <row r="2035" spans="5:5">
      <c r="E2035" s="34"/>
    </row>
    <row r="2036" spans="5:5">
      <c r="E2036" s="34"/>
    </row>
    <row r="2037" spans="5:5">
      <c r="E2037" s="34"/>
    </row>
    <row r="2038" spans="5:5">
      <c r="E2038" s="34"/>
    </row>
    <row r="2039" spans="5:5">
      <c r="E2039" s="34"/>
    </row>
    <row r="2040" spans="5:5">
      <c r="E2040" s="34"/>
    </row>
    <row r="2041" spans="5:5">
      <c r="E2041" s="34"/>
    </row>
    <row r="2042" spans="5:5">
      <c r="E2042" s="34"/>
    </row>
    <row r="2043" spans="5:5">
      <c r="E2043" s="34"/>
    </row>
    <row r="2044" spans="5:5">
      <c r="E2044" s="34"/>
    </row>
    <row r="2045" spans="5:5">
      <c r="E2045" s="34"/>
    </row>
    <row r="2046" spans="5:5">
      <c r="E2046" s="34"/>
    </row>
    <row r="2047" spans="5:5">
      <c r="E2047" s="34"/>
    </row>
    <row r="2048" spans="5:5">
      <c r="E2048" s="34"/>
    </row>
    <row r="2049" spans="5:5">
      <c r="E2049" s="34"/>
    </row>
    <row r="2050" spans="5:5">
      <c r="E2050" s="34"/>
    </row>
    <row r="2051" spans="5:5">
      <c r="E2051" s="34"/>
    </row>
    <row r="2052" spans="5:5">
      <c r="E2052" s="34"/>
    </row>
    <row r="2053" spans="5:5">
      <c r="E2053" s="34"/>
    </row>
    <row r="2054" spans="5:5">
      <c r="E2054" s="34"/>
    </row>
    <row r="2055" spans="5:5">
      <c r="E2055" s="34"/>
    </row>
    <row r="2056" spans="5:5">
      <c r="E2056" s="34"/>
    </row>
    <row r="2057" spans="5:5">
      <c r="E2057" s="34"/>
    </row>
    <row r="2058" spans="5:5">
      <c r="E2058" s="34"/>
    </row>
    <row r="2059" spans="5:5">
      <c r="E2059" s="34"/>
    </row>
    <row r="2060" spans="5:5">
      <c r="E2060" s="34"/>
    </row>
    <row r="2061" spans="5:5">
      <c r="E2061" s="34"/>
    </row>
    <row r="2062" spans="5:5">
      <c r="E2062" s="34"/>
    </row>
    <row r="2063" spans="5:5">
      <c r="E2063" s="34"/>
    </row>
    <row r="2064" spans="5:5">
      <c r="E2064" s="34"/>
    </row>
    <row r="2065" spans="5:5">
      <c r="E2065" s="34"/>
    </row>
    <row r="2066" spans="5:5">
      <c r="E2066" s="34"/>
    </row>
    <row r="2067" spans="5:5">
      <c r="E2067" s="34"/>
    </row>
    <row r="2068" spans="5:5">
      <c r="E2068" s="34"/>
    </row>
    <row r="2069" spans="5:5">
      <c r="E2069" s="34"/>
    </row>
    <row r="2070" spans="5:5">
      <c r="E2070" s="34"/>
    </row>
    <row r="2071" spans="5:5">
      <c r="E2071" s="34"/>
    </row>
    <row r="2072" spans="5:5">
      <c r="E2072" s="34"/>
    </row>
    <row r="2073" spans="5:5">
      <c r="E2073" s="34"/>
    </row>
    <row r="2074" spans="5:5">
      <c r="E2074" s="34"/>
    </row>
    <row r="2075" spans="5:5">
      <c r="E2075" s="34"/>
    </row>
    <row r="2076" spans="5:5">
      <c r="E2076" s="34"/>
    </row>
    <row r="2077" spans="5:5">
      <c r="E2077" s="34"/>
    </row>
    <row r="2078" spans="5:5">
      <c r="E2078" s="34"/>
    </row>
    <row r="2079" spans="5:5">
      <c r="E2079" s="34"/>
    </row>
    <row r="2080" spans="5:5">
      <c r="E2080" s="34"/>
    </row>
    <row r="2081" spans="5:5">
      <c r="E2081" s="34"/>
    </row>
    <row r="2082" spans="5:5">
      <c r="E2082" s="34"/>
    </row>
    <row r="2083" spans="5:5">
      <c r="E2083" s="34"/>
    </row>
    <row r="2084" spans="5:5">
      <c r="E2084" s="34"/>
    </row>
    <row r="2085" spans="5:5">
      <c r="E2085" s="34"/>
    </row>
    <row r="2086" spans="5:5">
      <c r="E2086" s="34"/>
    </row>
    <row r="2087" spans="5:5">
      <c r="E2087" s="34"/>
    </row>
    <row r="2088" spans="5:5">
      <c r="E2088" s="34"/>
    </row>
    <row r="2089" spans="5:5">
      <c r="E2089" s="34"/>
    </row>
    <row r="2090" spans="5:5">
      <c r="E2090" s="34"/>
    </row>
    <row r="2091" spans="5:5">
      <c r="E2091" s="34"/>
    </row>
    <row r="2092" spans="5:5">
      <c r="E2092" s="34"/>
    </row>
    <row r="2093" spans="5:5">
      <c r="E2093" s="34"/>
    </row>
    <row r="2094" spans="5:5">
      <c r="E2094" s="34"/>
    </row>
    <row r="2095" spans="5:5">
      <c r="E2095" s="34"/>
    </row>
    <row r="2096" spans="5:5">
      <c r="E2096" s="34"/>
    </row>
    <row r="2097" spans="5:5">
      <c r="E2097" s="34"/>
    </row>
    <row r="2098" spans="5:5">
      <c r="E2098" s="34"/>
    </row>
    <row r="2099" spans="5:5">
      <c r="E2099" s="34"/>
    </row>
    <row r="2100" spans="5:5">
      <c r="E2100" s="34"/>
    </row>
    <row r="2101" spans="5:5">
      <c r="E2101" s="34"/>
    </row>
    <row r="2102" spans="5:5">
      <c r="E2102" s="34"/>
    </row>
    <row r="2103" spans="5:5">
      <c r="E2103" s="34"/>
    </row>
    <row r="2104" spans="5:5">
      <c r="E2104" s="34"/>
    </row>
    <row r="2105" spans="5:5">
      <c r="E2105" s="34"/>
    </row>
    <row r="2106" spans="5:5">
      <c r="E2106" s="34"/>
    </row>
    <row r="2107" spans="5:5">
      <c r="E2107" s="34"/>
    </row>
    <row r="2108" spans="5:5">
      <c r="E2108" s="34"/>
    </row>
    <row r="2109" spans="5:5">
      <c r="E2109" s="34"/>
    </row>
    <row r="2110" spans="5:5">
      <c r="E2110" s="34"/>
    </row>
    <row r="2111" spans="5:5">
      <c r="E2111" s="34"/>
    </row>
    <row r="2112" spans="5:5">
      <c r="E2112" s="34"/>
    </row>
    <row r="2113" spans="5:5">
      <c r="E2113" s="34"/>
    </row>
    <row r="2114" spans="5:5">
      <c r="E2114" s="34"/>
    </row>
    <row r="2115" spans="5:5">
      <c r="E2115" s="34"/>
    </row>
    <row r="2116" spans="5:5">
      <c r="E2116" s="34"/>
    </row>
    <row r="2117" spans="5:5">
      <c r="E2117" s="34"/>
    </row>
    <row r="2118" spans="5:5">
      <c r="E2118" s="34"/>
    </row>
    <row r="2119" spans="5:5">
      <c r="E2119" s="34"/>
    </row>
    <row r="2120" spans="5:5">
      <c r="E2120" s="34"/>
    </row>
    <row r="2121" spans="5:5">
      <c r="E2121" s="34"/>
    </row>
    <row r="2122" spans="5:5">
      <c r="E2122" s="34"/>
    </row>
    <row r="2123" spans="5:5">
      <c r="E2123" s="34"/>
    </row>
    <row r="2124" spans="5:5">
      <c r="E2124" s="34"/>
    </row>
    <row r="2125" spans="5:5">
      <c r="E2125" s="34"/>
    </row>
    <row r="2126" spans="5:5">
      <c r="E2126" s="34"/>
    </row>
    <row r="2127" spans="5:5">
      <c r="E2127" s="34"/>
    </row>
    <row r="2128" spans="5:5">
      <c r="E2128" s="34"/>
    </row>
    <row r="2129" spans="5:5">
      <c r="E2129" s="34"/>
    </row>
    <row r="2130" spans="5:5">
      <c r="E2130" s="34"/>
    </row>
    <row r="2131" spans="5:5">
      <c r="E2131" s="34"/>
    </row>
    <row r="2132" spans="5:5">
      <c r="E2132" s="34"/>
    </row>
    <row r="2133" spans="5:5">
      <c r="E2133" s="34"/>
    </row>
    <row r="2134" spans="5:5">
      <c r="E2134" s="34"/>
    </row>
    <row r="2135" spans="5:5">
      <c r="E2135" s="34"/>
    </row>
    <row r="2136" spans="5:5">
      <c r="E2136" s="34"/>
    </row>
    <row r="2137" spans="5:5">
      <c r="E2137" s="34"/>
    </row>
    <row r="2138" spans="5:5">
      <c r="E2138" s="34"/>
    </row>
    <row r="2139" spans="5:5">
      <c r="E2139" s="34"/>
    </row>
    <row r="2140" spans="5:5">
      <c r="E2140" s="34"/>
    </row>
    <row r="2141" spans="5:5">
      <c r="E2141" s="34"/>
    </row>
    <row r="2142" spans="5:5">
      <c r="E2142" s="34"/>
    </row>
    <row r="2143" spans="5:5">
      <c r="E2143" s="34"/>
    </row>
    <row r="2144" spans="5:5">
      <c r="E2144" s="34"/>
    </row>
    <row r="2145" spans="5:5">
      <c r="E2145" s="34"/>
    </row>
    <row r="2146" spans="5:5">
      <c r="E2146" s="34"/>
    </row>
    <row r="2147" spans="5:5">
      <c r="E2147" s="34"/>
    </row>
    <row r="2148" spans="5:5">
      <c r="E2148" s="34"/>
    </row>
    <row r="2149" spans="5:5">
      <c r="E2149" s="34"/>
    </row>
    <row r="2150" spans="5:5">
      <c r="E2150" s="34"/>
    </row>
    <row r="2151" spans="5:5">
      <c r="E2151" s="34"/>
    </row>
    <row r="2152" spans="5:5">
      <c r="E2152" s="34"/>
    </row>
    <row r="2153" spans="5:5">
      <c r="E2153" s="34"/>
    </row>
    <row r="2154" spans="5:5">
      <c r="E2154" s="34"/>
    </row>
    <row r="2155" spans="5:5">
      <c r="E2155" s="34"/>
    </row>
    <row r="2156" spans="5:5">
      <c r="E2156" s="34"/>
    </row>
    <row r="2157" spans="5:5">
      <c r="E2157" s="34"/>
    </row>
    <row r="2158" spans="5:5">
      <c r="E2158" s="34"/>
    </row>
    <row r="2159" spans="5:5">
      <c r="E2159" s="34"/>
    </row>
    <row r="2160" spans="5:5">
      <c r="E2160" s="34"/>
    </row>
    <row r="2161" spans="5:5">
      <c r="E2161" s="34"/>
    </row>
    <row r="2162" spans="5:5">
      <c r="E2162" s="34"/>
    </row>
    <row r="2163" spans="5:5">
      <c r="E2163" s="34"/>
    </row>
    <row r="2164" spans="5:5">
      <c r="E2164" s="34"/>
    </row>
    <row r="2165" spans="5:5">
      <c r="E2165" s="34"/>
    </row>
    <row r="2166" spans="5:5">
      <c r="E2166" s="34"/>
    </row>
    <row r="2167" spans="5:5">
      <c r="E2167" s="34"/>
    </row>
    <row r="2168" spans="5:5">
      <c r="E2168" s="34"/>
    </row>
    <row r="2169" spans="5:5">
      <c r="E2169" s="34"/>
    </row>
    <row r="2170" spans="5:5">
      <c r="E2170" s="34"/>
    </row>
    <row r="2171" spans="5:5">
      <c r="E2171" s="34"/>
    </row>
    <row r="2172" spans="5:5">
      <c r="E2172" s="34"/>
    </row>
    <row r="2173" spans="5:5">
      <c r="E2173" s="34"/>
    </row>
    <row r="2174" spans="5:5">
      <c r="E2174" s="34"/>
    </row>
    <row r="2175" spans="5:5">
      <c r="E2175" s="34"/>
    </row>
    <row r="2176" spans="5:5">
      <c r="E2176" s="34"/>
    </row>
    <row r="2177" spans="5:5">
      <c r="E2177" s="34"/>
    </row>
    <row r="2178" spans="5:5">
      <c r="E2178" s="34"/>
    </row>
    <row r="2179" spans="5:5">
      <c r="E2179" s="34"/>
    </row>
    <row r="2180" spans="5:5">
      <c r="E2180" s="34"/>
    </row>
    <row r="2181" spans="5:5">
      <c r="E2181" s="34"/>
    </row>
    <row r="2182" spans="5:5">
      <c r="E2182" s="34"/>
    </row>
    <row r="2183" spans="5:5">
      <c r="E2183" s="34"/>
    </row>
    <row r="2184" spans="5:5">
      <c r="E2184" s="34"/>
    </row>
    <row r="2185" spans="5:5">
      <c r="E2185" s="34"/>
    </row>
    <row r="2186" spans="5:5">
      <c r="E2186" s="34"/>
    </row>
    <row r="2187" spans="5:5">
      <c r="E2187" s="34"/>
    </row>
    <row r="2188" spans="5:5">
      <c r="E2188" s="34"/>
    </row>
    <row r="2189" spans="5:5">
      <c r="E2189" s="34"/>
    </row>
    <row r="2190" spans="5:5">
      <c r="E2190" s="34"/>
    </row>
    <row r="2191" spans="5:5">
      <c r="E2191" s="34"/>
    </row>
    <row r="2192" spans="5:5">
      <c r="E2192" s="34"/>
    </row>
    <row r="2193" spans="5:5">
      <c r="E2193" s="34"/>
    </row>
    <row r="2194" spans="5:5">
      <c r="E2194" s="34"/>
    </row>
    <row r="2195" spans="5:5">
      <c r="E2195" s="34"/>
    </row>
    <row r="2196" spans="5:5">
      <c r="E2196" s="34"/>
    </row>
    <row r="2197" spans="5:5">
      <c r="E2197" s="34"/>
    </row>
    <row r="2198" spans="5:5">
      <c r="E2198" s="34"/>
    </row>
    <row r="2199" spans="5:5">
      <c r="E2199" s="34"/>
    </row>
    <row r="2200" spans="5:5">
      <c r="E2200" s="34"/>
    </row>
    <row r="2201" spans="5:5">
      <c r="E2201" s="34"/>
    </row>
    <row r="2202" spans="5:5">
      <c r="E2202" s="34"/>
    </row>
    <row r="2203" spans="5:5">
      <c r="E2203" s="34"/>
    </row>
    <row r="2204" spans="5:5">
      <c r="E2204" s="34"/>
    </row>
    <row r="2205" spans="5:5">
      <c r="E2205" s="34"/>
    </row>
    <row r="2206" spans="5:5">
      <c r="E2206" s="34"/>
    </row>
    <row r="2207" spans="5:5">
      <c r="E2207" s="34"/>
    </row>
    <row r="2208" spans="5:5">
      <c r="E2208" s="34"/>
    </row>
    <row r="2209" spans="5:5">
      <c r="E2209" s="34"/>
    </row>
    <row r="2210" spans="5:5">
      <c r="E2210" s="34"/>
    </row>
    <row r="2211" spans="5:5">
      <c r="E2211" s="34"/>
    </row>
    <row r="2212" spans="5:5">
      <c r="E2212" s="34"/>
    </row>
    <row r="2213" spans="5:5">
      <c r="E2213" s="34"/>
    </row>
    <row r="2214" spans="5:5">
      <c r="E2214" s="34"/>
    </row>
    <row r="2215" spans="5:5">
      <c r="E2215" s="34"/>
    </row>
    <row r="2216" spans="5:5">
      <c r="E2216" s="34"/>
    </row>
    <row r="2217" spans="5:5">
      <c r="E2217" s="34"/>
    </row>
    <row r="2218" spans="5:5">
      <c r="E2218" s="34"/>
    </row>
    <row r="2219" spans="5:5">
      <c r="E2219" s="34"/>
    </row>
    <row r="2220" spans="5:5">
      <c r="E2220" s="34"/>
    </row>
    <row r="2221" spans="5:5">
      <c r="E2221" s="34"/>
    </row>
    <row r="2222" spans="5:5">
      <c r="E2222" s="34"/>
    </row>
    <row r="2223" spans="5:5">
      <c r="E2223" s="34"/>
    </row>
    <row r="2224" spans="5:5">
      <c r="E2224" s="34"/>
    </row>
    <row r="2225" spans="5:5">
      <c r="E2225" s="34"/>
    </row>
    <row r="2226" spans="5:5">
      <c r="E2226" s="34"/>
    </row>
    <row r="2227" spans="5:5">
      <c r="E2227" s="34"/>
    </row>
    <row r="2228" spans="5:5">
      <c r="E2228" s="34"/>
    </row>
    <row r="2229" spans="5:5">
      <c r="E2229" s="34"/>
    </row>
    <row r="2230" spans="5:5">
      <c r="E2230" s="34"/>
    </row>
    <row r="2231" spans="5:5">
      <c r="E2231" s="34"/>
    </row>
    <row r="2232" spans="5:5">
      <c r="E2232" s="34"/>
    </row>
    <row r="2233" spans="5:5">
      <c r="E2233" s="34"/>
    </row>
    <row r="2234" spans="5:5">
      <c r="E2234" s="34"/>
    </row>
    <row r="2235" spans="5:5">
      <c r="E2235" s="34"/>
    </row>
    <row r="2236" spans="5:5">
      <c r="E2236" s="34"/>
    </row>
    <row r="2237" spans="5:5">
      <c r="E2237" s="34"/>
    </row>
    <row r="2238" spans="5:5">
      <c r="E2238" s="34"/>
    </row>
    <row r="2239" spans="5:5">
      <c r="E2239" s="34"/>
    </row>
    <row r="2240" spans="5:5">
      <c r="E2240" s="34"/>
    </row>
    <row r="2241" spans="5:5">
      <c r="E2241" s="34"/>
    </row>
    <row r="2242" spans="5:5">
      <c r="E2242" s="34"/>
    </row>
    <row r="2243" spans="5:5">
      <c r="E2243" s="34"/>
    </row>
    <row r="2244" spans="5:5">
      <c r="E2244" s="34"/>
    </row>
    <row r="2245" spans="5:5">
      <c r="E2245" s="34"/>
    </row>
    <row r="2246" spans="5:5">
      <c r="E2246" s="34"/>
    </row>
    <row r="2247" spans="5:5">
      <c r="E2247" s="34"/>
    </row>
    <row r="2248" spans="5:5">
      <c r="E2248" s="34"/>
    </row>
    <row r="2249" spans="5:5">
      <c r="E2249" s="34"/>
    </row>
    <row r="2250" spans="5:5">
      <c r="E2250" s="34"/>
    </row>
    <row r="2251" spans="5:5">
      <c r="E2251" s="34"/>
    </row>
    <row r="2252" spans="5:5">
      <c r="E2252" s="34"/>
    </row>
    <row r="2253" spans="5:5">
      <c r="E2253" s="34"/>
    </row>
    <row r="2254" spans="5:5">
      <c r="E2254" s="34"/>
    </row>
    <row r="2255" spans="5:5">
      <c r="E2255" s="34"/>
    </row>
    <row r="2256" spans="5:5">
      <c r="E2256" s="34"/>
    </row>
    <row r="2257" spans="5:5">
      <c r="E2257" s="34"/>
    </row>
    <row r="2258" spans="5:5">
      <c r="E2258" s="34"/>
    </row>
    <row r="2259" spans="5:5">
      <c r="E2259" s="34"/>
    </row>
    <row r="2260" spans="5:5">
      <c r="E2260" s="34"/>
    </row>
    <row r="2261" spans="5:5">
      <c r="E2261" s="34"/>
    </row>
    <row r="2262" spans="5:5">
      <c r="E2262" s="34"/>
    </row>
    <row r="2263" spans="5:5">
      <c r="E2263" s="34"/>
    </row>
    <row r="2264" spans="5:5">
      <c r="E2264" s="34"/>
    </row>
    <row r="2265" spans="5:5">
      <c r="E2265" s="34"/>
    </row>
    <row r="2266" spans="5:5">
      <c r="E2266" s="34"/>
    </row>
    <row r="2267" spans="5:5">
      <c r="E2267" s="34"/>
    </row>
    <row r="2268" spans="5:5">
      <c r="E2268" s="34"/>
    </row>
    <row r="2269" spans="5:5">
      <c r="E2269" s="34"/>
    </row>
    <row r="2270" spans="5:5">
      <c r="E2270" s="34"/>
    </row>
    <row r="2271" spans="5:5">
      <c r="E2271" s="34"/>
    </row>
    <row r="2272" spans="5:5">
      <c r="E2272" s="34"/>
    </row>
    <row r="2273" spans="5:5">
      <c r="E2273" s="34"/>
    </row>
    <row r="2274" spans="5:5">
      <c r="E2274" s="34"/>
    </row>
    <row r="2275" spans="5:5">
      <c r="E2275" s="34"/>
    </row>
    <row r="2276" spans="5:5">
      <c r="E2276" s="34"/>
    </row>
    <row r="2277" spans="5:5">
      <c r="E2277" s="34"/>
    </row>
    <row r="2278" spans="5:5">
      <c r="E2278" s="34"/>
    </row>
    <row r="2279" spans="5:5">
      <c r="E2279" s="34"/>
    </row>
    <row r="2280" spans="5:5">
      <c r="E2280" s="34"/>
    </row>
    <row r="2281" spans="5:5">
      <c r="E2281" s="34"/>
    </row>
    <row r="2282" spans="5:5">
      <c r="E2282" s="34"/>
    </row>
    <row r="2283" spans="5:5">
      <c r="E2283" s="34"/>
    </row>
    <row r="2284" spans="5:5">
      <c r="E2284" s="34"/>
    </row>
    <row r="2285" spans="5:5">
      <c r="E2285" s="34"/>
    </row>
    <row r="2286" spans="5:5">
      <c r="E2286" s="34"/>
    </row>
    <row r="2287" spans="5:5">
      <c r="E2287" s="34"/>
    </row>
    <row r="2288" spans="5:5">
      <c r="E2288" s="34"/>
    </row>
    <row r="2289" spans="5:5">
      <c r="E2289" s="34"/>
    </row>
    <row r="2290" spans="5:5">
      <c r="E2290" s="34"/>
    </row>
    <row r="2291" spans="5:5">
      <c r="E2291" s="34"/>
    </row>
    <row r="2292" spans="5:5">
      <c r="E2292" s="34"/>
    </row>
    <row r="2293" spans="5:5">
      <c r="E2293" s="34"/>
    </row>
    <row r="2294" spans="5:5">
      <c r="E2294" s="34"/>
    </row>
    <row r="2295" spans="5:5">
      <c r="E2295" s="34"/>
    </row>
    <row r="2296" spans="5:5">
      <c r="E2296" s="34"/>
    </row>
    <row r="2297" spans="5:5">
      <c r="E2297" s="34"/>
    </row>
    <row r="2298" spans="5:5">
      <c r="E2298" s="34"/>
    </row>
    <row r="2299" spans="5:5">
      <c r="E2299" s="34"/>
    </row>
    <row r="2300" spans="5:5">
      <c r="E2300" s="34"/>
    </row>
    <row r="2301" spans="5:5">
      <c r="E2301" s="34"/>
    </row>
    <row r="2302" spans="5:5">
      <c r="E2302" s="34"/>
    </row>
    <row r="2303" spans="5:5">
      <c r="E2303" s="34"/>
    </row>
    <row r="2304" spans="5:5">
      <c r="E2304" s="34"/>
    </row>
    <row r="2305" spans="5:5">
      <c r="E2305" s="34"/>
    </row>
    <row r="2306" spans="5:5">
      <c r="E2306" s="34"/>
    </row>
    <row r="2307" spans="5:5">
      <c r="E2307" s="34"/>
    </row>
    <row r="2308" spans="5:5">
      <c r="E2308" s="34"/>
    </row>
    <row r="2309" spans="5:5">
      <c r="E2309" s="34"/>
    </row>
    <row r="2310" spans="5:5">
      <c r="E2310" s="34"/>
    </row>
    <row r="2311" spans="5:5">
      <c r="E2311" s="34"/>
    </row>
    <row r="2312" spans="5:5">
      <c r="E2312" s="34"/>
    </row>
    <row r="2313" spans="5:5">
      <c r="E2313" s="34"/>
    </row>
    <row r="2314" spans="5:5">
      <c r="E2314" s="34"/>
    </row>
    <row r="2315" spans="5:5">
      <c r="E2315" s="34"/>
    </row>
    <row r="2316" spans="5:5">
      <c r="E2316" s="34"/>
    </row>
    <row r="2317" spans="5:5">
      <c r="E2317" s="34"/>
    </row>
    <row r="2318" spans="5:5">
      <c r="E2318" s="34"/>
    </row>
    <row r="2319" spans="5:5">
      <c r="E2319" s="34"/>
    </row>
    <row r="2320" spans="5:5">
      <c r="E2320" s="34"/>
    </row>
    <row r="2321" spans="5:5">
      <c r="E2321" s="34"/>
    </row>
    <row r="2322" spans="5:5">
      <c r="E2322" s="34"/>
    </row>
    <row r="2323" spans="5:5">
      <c r="E2323" s="34"/>
    </row>
    <row r="2324" spans="5:5">
      <c r="E2324" s="34"/>
    </row>
    <row r="2325" spans="5:5">
      <c r="E2325" s="34"/>
    </row>
    <row r="2326" spans="5:5">
      <c r="E2326" s="34"/>
    </row>
    <row r="2327" spans="5:5">
      <c r="E2327" s="34"/>
    </row>
    <row r="2328" spans="5:5">
      <c r="E2328" s="34"/>
    </row>
    <row r="2329" spans="5:5">
      <c r="E2329" s="34"/>
    </row>
    <row r="2330" spans="5:5">
      <c r="E2330" s="34"/>
    </row>
    <row r="2331" spans="5:5">
      <c r="E2331" s="34"/>
    </row>
    <row r="2332" spans="5:5">
      <c r="E2332" s="34"/>
    </row>
    <row r="2333" spans="5:5">
      <c r="E2333" s="34"/>
    </row>
    <row r="2334" spans="5:5">
      <c r="E2334" s="34"/>
    </row>
    <row r="2335" spans="5:5">
      <c r="E2335" s="34"/>
    </row>
    <row r="2336" spans="5:5">
      <c r="E2336" s="34"/>
    </row>
    <row r="2337" spans="5:5">
      <c r="E2337" s="34"/>
    </row>
    <row r="2338" spans="5:5">
      <c r="E2338" s="34"/>
    </row>
    <row r="2339" spans="5:5">
      <c r="E2339" s="34"/>
    </row>
    <row r="2340" spans="5:5">
      <c r="E2340" s="34"/>
    </row>
    <row r="2341" spans="5:5">
      <c r="E2341" s="34"/>
    </row>
    <row r="2342" spans="5:5">
      <c r="E2342" s="34"/>
    </row>
    <row r="2343" spans="5:5">
      <c r="E2343" s="34"/>
    </row>
    <row r="2344" spans="5:5">
      <c r="E2344" s="34"/>
    </row>
    <row r="2345" spans="5:5">
      <c r="E2345" s="34"/>
    </row>
    <row r="2346" spans="5:5">
      <c r="E2346" s="34"/>
    </row>
    <row r="2347" spans="5:5">
      <c r="E2347" s="34"/>
    </row>
    <row r="2348" spans="5:5">
      <c r="E2348" s="34"/>
    </row>
    <row r="2349" spans="5:5">
      <c r="E2349" s="34"/>
    </row>
    <row r="2350" spans="5:5">
      <c r="E2350" s="34"/>
    </row>
    <row r="2351" spans="5:5">
      <c r="E2351" s="34"/>
    </row>
    <row r="2352" spans="5:5">
      <c r="E2352" s="34"/>
    </row>
    <row r="2353" spans="5:5">
      <c r="E2353" s="34"/>
    </row>
    <row r="2354" spans="5:5">
      <c r="E2354" s="34"/>
    </row>
    <row r="2355" spans="5:5">
      <c r="E2355" s="34"/>
    </row>
    <row r="2356" spans="5:5">
      <c r="E2356" s="34"/>
    </row>
    <row r="2357" spans="5:5">
      <c r="E2357" s="34"/>
    </row>
    <row r="2358" spans="5:5">
      <c r="E2358" s="34"/>
    </row>
    <row r="2359" spans="5:5">
      <c r="E2359" s="34"/>
    </row>
    <row r="2360" spans="5:5">
      <c r="E2360" s="34"/>
    </row>
    <row r="2361" spans="5:5">
      <c r="E2361" s="34"/>
    </row>
    <row r="2362" spans="5:5">
      <c r="E2362" s="34"/>
    </row>
    <row r="2363" spans="5:5">
      <c r="E2363" s="34"/>
    </row>
    <row r="2364" spans="5:5">
      <c r="E2364" s="34"/>
    </row>
    <row r="2365" spans="5:5">
      <c r="E2365" s="34"/>
    </row>
    <row r="2366" spans="5:5">
      <c r="E2366" s="34"/>
    </row>
    <row r="2367" spans="5:5">
      <c r="E2367" s="34"/>
    </row>
    <row r="2368" spans="5:5">
      <c r="E2368" s="34"/>
    </row>
    <row r="2369" spans="5:5">
      <c r="E2369" s="34"/>
    </row>
    <row r="2370" spans="5:5">
      <c r="E2370" s="34"/>
    </row>
    <row r="2371" spans="5:5">
      <c r="E2371" s="34"/>
    </row>
    <row r="2372" spans="5:5">
      <c r="E2372" s="34"/>
    </row>
    <row r="2373" spans="5:5">
      <c r="E2373" s="34"/>
    </row>
    <row r="2374" spans="5:5">
      <c r="E2374" s="34"/>
    </row>
    <row r="2375" spans="5:5">
      <c r="E2375" s="34"/>
    </row>
    <row r="2376" spans="5:5">
      <c r="E2376" s="34"/>
    </row>
    <row r="2377" spans="5:5">
      <c r="E2377" s="34"/>
    </row>
    <row r="2378" spans="5:5">
      <c r="E2378" s="34"/>
    </row>
    <row r="2379" spans="5:5">
      <c r="E2379" s="34"/>
    </row>
    <row r="2380" spans="5:5">
      <c r="E2380" s="34"/>
    </row>
    <row r="2381" spans="5:5">
      <c r="E2381" s="34"/>
    </row>
    <row r="2382" spans="5:5">
      <c r="E2382" s="34"/>
    </row>
    <row r="2383" spans="5:5">
      <c r="E2383" s="34"/>
    </row>
    <row r="2384" spans="5:5">
      <c r="E2384" s="34"/>
    </row>
    <row r="2385" spans="5:5">
      <c r="E2385" s="34"/>
    </row>
    <row r="2386" spans="5:5">
      <c r="E2386" s="34"/>
    </row>
    <row r="2387" spans="5:5">
      <c r="E2387" s="34"/>
    </row>
    <row r="2388" spans="5:5">
      <c r="E2388" s="34"/>
    </row>
    <row r="2389" spans="5:5">
      <c r="E2389" s="34"/>
    </row>
    <row r="2390" spans="5:5">
      <c r="E2390" s="34"/>
    </row>
    <row r="2391" spans="5:5">
      <c r="E2391" s="34"/>
    </row>
    <row r="2392" spans="5:5">
      <c r="E2392" s="34"/>
    </row>
    <row r="2393" spans="5:5">
      <c r="E2393" s="34"/>
    </row>
    <row r="2394" spans="5:5">
      <c r="E2394" s="34"/>
    </row>
    <row r="2395" spans="5:5">
      <c r="E2395" s="34"/>
    </row>
    <row r="2396" spans="5:5">
      <c r="E2396" s="34"/>
    </row>
    <row r="2397" spans="5:5">
      <c r="E2397" s="34"/>
    </row>
    <row r="2398" spans="5:5">
      <c r="E2398" s="34"/>
    </row>
    <row r="2399" spans="5:5">
      <c r="E2399" s="34"/>
    </row>
    <row r="2400" spans="5:5">
      <c r="E2400" s="34"/>
    </row>
    <row r="2401" spans="5:5">
      <c r="E2401" s="34"/>
    </row>
    <row r="2402" spans="5:5">
      <c r="E2402" s="34"/>
    </row>
    <row r="2403" spans="5:5">
      <c r="E2403" s="34"/>
    </row>
    <row r="2404" spans="5:5">
      <c r="E2404" s="34"/>
    </row>
    <row r="2405" spans="5:5">
      <c r="E2405" s="34"/>
    </row>
    <row r="2406" spans="5:5">
      <c r="E2406" s="34"/>
    </row>
    <row r="2407" spans="5:5">
      <c r="E2407" s="34"/>
    </row>
    <row r="2408" spans="5:5">
      <c r="E2408" s="34"/>
    </row>
    <row r="2409" spans="5:5">
      <c r="E2409" s="34"/>
    </row>
    <row r="2410" spans="5:5">
      <c r="E2410" s="34"/>
    </row>
    <row r="2411" spans="5:5">
      <c r="E2411" s="34"/>
    </row>
    <row r="2412" spans="5:5">
      <c r="E2412" s="34"/>
    </row>
    <row r="2413" spans="5:5">
      <c r="E2413" s="34"/>
    </row>
    <row r="2414" spans="5:5">
      <c r="E2414" s="34"/>
    </row>
    <row r="2415" spans="5:5">
      <c r="E2415" s="34"/>
    </row>
    <row r="2416" spans="5:5">
      <c r="E2416" s="34"/>
    </row>
    <row r="2417" spans="5:5">
      <c r="E2417" s="34"/>
    </row>
    <row r="2418" spans="5:5">
      <c r="E2418" s="34"/>
    </row>
    <row r="2419" spans="5:5">
      <c r="E2419" s="34"/>
    </row>
    <row r="2420" spans="5:5">
      <c r="E2420" s="34"/>
    </row>
    <row r="2421" spans="5:5">
      <c r="E2421" s="34"/>
    </row>
    <row r="2422" spans="5:5">
      <c r="E2422" s="34"/>
    </row>
    <row r="2423" spans="5:5">
      <c r="E2423" s="34"/>
    </row>
    <row r="2424" spans="5:5">
      <c r="E2424" s="34"/>
    </row>
    <row r="2425" spans="5:5">
      <c r="E2425" s="34"/>
    </row>
    <row r="2426" spans="5:5">
      <c r="E2426" s="34"/>
    </row>
    <row r="2427" spans="5:5">
      <c r="E2427" s="34"/>
    </row>
    <row r="2428" spans="5:5">
      <c r="E2428" s="34"/>
    </row>
    <row r="2429" spans="5:5">
      <c r="E2429" s="34"/>
    </row>
    <row r="2430" spans="5:5">
      <c r="E2430" s="34"/>
    </row>
    <row r="2431" spans="5:5">
      <c r="E2431" s="34"/>
    </row>
    <row r="2432" spans="5:5">
      <c r="E2432" s="34"/>
    </row>
    <row r="2433" spans="5:5">
      <c r="E2433" s="34"/>
    </row>
    <row r="2434" spans="5:5">
      <c r="E2434" s="34"/>
    </row>
    <row r="2435" spans="5:5">
      <c r="E2435" s="34"/>
    </row>
    <row r="2436" spans="5:5">
      <c r="E2436" s="34"/>
    </row>
    <row r="2437" spans="5:5">
      <c r="E2437" s="34"/>
    </row>
    <row r="2438" spans="5:5">
      <c r="E2438" s="34"/>
    </row>
    <row r="2439" spans="5:5">
      <c r="E2439" s="34"/>
    </row>
    <row r="2440" spans="5:5">
      <c r="E2440" s="34"/>
    </row>
    <row r="2441" spans="5:5">
      <c r="E2441" s="34"/>
    </row>
    <row r="2442" spans="5:5">
      <c r="E2442" s="34"/>
    </row>
    <row r="2443" spans="5:5">
      <c r="E2443" s="34"/>
    </row>
    <row r="2444" spans="5:5">
      <c r="E2444" s="34"/>
    </row>
    <row r="2445" spans="5:5">
      <c r="E2445" s="34"/>
    </row>
    <row r="2446" spans="5:5">
      <c r="E2446" s="34"/>
    </row>
    <row r="2447" spans="5:5">
      <c r="E2447" s="34"/>
    </row>
    <row r="2448" spans="5:5">
      <c r="E2448" s="34"/>
    </row>
    <row r="2449" spans="5:5">
      <c r="E2449" s="34"/>
    </row>
    <row r="2450" spans="5:5">
      <c r="E2450" s="34"/>
    </row>
    <row r="2451" spans="5:5">
      <c r="E2451" s="34"/>
    </row>
    <row r="2452" spans="5:5">
      <c r="E2452" s="34"/>
    </row>
    <row r="2453" spans="5:5">
      <c r="E2453" s="34"/>
    </row>
    <row r="2454" spans="5:5">
      <c r="E2454" s="34"/>
    </row>
    <row r="2455" spans="5:5">
      <c r="E2455" s="34"/>
    </row>
    <row r="2456" spans="5:5">
      <c r="E2456" s="34"/>
    </row>
    <row r="2457" spans="5:5">
      <c r="E2457" s="34"/>
    </row>
    <row r="2458" spans="5:5">
      <c r="E2458" s="34"/>
    </row>
    <row r="2459" spans="5:5">
      <c r="E2459" s="34"/>
    </row>
    <row r="2460" spans="5:5">
      <c r="E2460" s="34"/>
    </row>
    <row r="2461" spans="5:5">
      <c r="E2461" s="34"/>
    </row>
    <row r="2462" spans="5:5">
      <c r="E2462" s="34"/>
    </row>
    <row r="2463" spans="5:5">
      <c r="E2463" s="34"/>
    </row>
    <row r="2464" spans="5:5">
      <c r="E2464" s="34"/>
    </row>
    <row r="2465" spans="5:5">
      <c r="E2465" s="34"/>
    </row>
    <row r="2466" spans="5:5">
      <c r="E2466" s="34"/>
    </row>
    <row r="2467" spans="5:5">
      <c r="E2467" s="34"/>
    </row>
    <row r="2468" spans="5:5">
      <c r="E2468" s="34"/>
    </row>
    <row r="2469" spans="5:5">
      <c r="E2469" s="34"/>
    </row>
    <row r="2470" spans="5:5">
      <c r="E2470" s="34"/>
    </row>
    <row r="2471" spans="5:5">
      <c r="E2471" s="34"/>
    </row>
    <row r="2472" spans="5:5">
      <c r="E2472" s="34"/>
    </row>
    <row r="2473" spans="5:5">
      <c r="E2473" s="34"/>
    </row>
    <row r="2474" spans="5:5">
      <c r="E2474" s="34"/>
    </row>
    <row r="2475" spans="5:5">
      <c r="E2475" s="34"/>
    </row>
    <row r="2476" spans="5:5">
      <c r="E2476" s="34"/>
    </row>
    <row r="2477" spans="5:5">
      <c r="E2477" s="34"/>
    </row>
    <row r="2478" spans="5:5">
      <c r="E2478" s="34"/>
    </row>
    <row r="2479" spans="5:5">
      <c r="E2479" s="34"/>
    </row>
    <row r="2480" spans="5:5">
      <c r="E2480" s="34"/>
    </row>
    <row r="2481" spans="5:5">
      <c r="E2481" s="34"/>
    </row>
    <row r="2482" spans="5:5">
      <c r="E2482" s="34"/>
    </row>
    <row r="2483" spans="5:5">
      <c r="E2483" s="34"/>
    </row>
    <row r="2484" spans="5:5">
      <c r="E2484" s="34"/>
    </row>
    <row r="2485" spans="5:5">
      <c r="E2485" s="34"/>
    </row>
    <row r="2486" spans="5:5">
      <c r="E2486" s="34"/>
    </row>
    <row r="2487" spans="5:5">
      <c r="E2487" s="34"/>
    </row>
    <row r="2488" spans="5:5">
      <c r="E2488" s="34"/>
    </row>
    <row r="2489" spans="5:5">
      <c r="E2489" s="34"/>
    </row>
    <row r="2490" spans="5:5">
      <c r="E2490" s="34"/>
    </row>
    <row r="2491" spans="5:5">
      <c r="E2491" s="34"/>
    </row>
    <row r="2492" spans="5:5">
      <c r="E2492" s="34"/>
    </row>
    <row r="2493" spans="5:5">
      <c r="E2493" s="34"/>
    </row>
    <row r="2494" spans="5:5">
      <c r="E2494" s="34"/>
    </row>
    <row r="2495" spans="5:5">
      <c r="E2495" s="34"/>
    </row>
    <row r="2496" spans="5:5">
      <c r="E2496" s="34"/>
    </row>
    <row r="2497" spans="5:5">
      <c r="E2497" s="34"/>
    </row>
    <row r="2498" spans="5:5">
      <c r="E2498" s="34"/>
    </row>
    <row r="2499" spans="5:5">
      <c r="E2499" s="34"/>
    </row>
    <row r="2500" spans="5:5">
      <c r="E2500" s="34"/>
    </row>
    <row r="2501" spans="5:5">
      <c r="E2501" s="34"/>
    </row>
    <row r="2502" spans="5:5">
      <c r="E2502" s="34"/>
    </row>
    <row r="2503" spans="5:5">
      <c r="E2503" s="34"/>
    </row>
    <row r="2504" spans="5:5">
      <c r="E2504" s="34"/>
    </row>
    <row r="2505" spans="5:5">
      <c r="E2505" s="34"/>
    </row>
    <row r="2506" spans="5:5">
      <c r="E2506" s="34"/>
    </row>
    <row r="2507" spans="5:5">
      <c r="E2507" s="34"/>
    </row>
    <row r="2508" spans="5:5">
      <c r="E2508" s="34"/>
    </row>
    <row r="2509" spans="5:5">
      <c r="E2509" s="34"/>
    </row>
    <row r="2510" spans="5:5">
      <c r="E2510" s="34"/>
    </row>
    <row r="2511" spans="5:5">
      <c r="E2511" s="34"/>
    </row>
    <row r="2512" spans="5:5">
      <c r="E2512" s="34"/>
    </row>
    <row r="2513" spans="5:5">
      <c r="E2513" s="34"/>
    </row>
    <row r="2514" spans="5:5">
      <c r="E2514" s="34"/>
    </row>
    <row r="2515" spans="5:5">
      <c r="E2515" s="34"/>
    </row>
    <row r="2516" spans="5:5">
      <c r="E2516" s="34"/>
    </row>
    <row r="2517" spans="5:5">
      <c r="E2517" s="34"/>
    </row>
    <row r="2518" spans="5:5">
      <c r="E2518" s="34"/>
    </row>
    <row r="2519" spans="5:5">
      <c r="E2519" s="34"/>
    </row>
    <row r="2520" spans="5:5">
      <c r="E2520" s="34"/>
    </row>
    <row r="2521" spans="5:5">
      <c r="E2521" s="34"/>
    </row>
    <row r="2522" spans="5:5">
      <c r="E2522" s="34"/>
    </row>
    <row r="2523" spans="5:5">
      <c r="E2523" s="34"/>
    </row>
    <row r="2524" spans="5:5">
      <c r="E2524" s="34"/>
    </row>
    <row r="2525" spans="5:5">
      <c r="E2525" s="34"/>
    </row>
    <row r="2526" spans="5:5">
      <c r="E2526" s="34"/>
    </row>
    <row r="2527" spans="5:5">
      <c r="E2527" s="34"/>
    </row>
    <row r="2528" spans="5:5">
      <c r="E2528" s="34"/>
    </row>
    <row r="2529" spans="5:5">
      <c r="E2529" s="34"/>
    </row>
    <row r="2530" spans="5:5">
      <c r="E2530" s="34"/>
    </row>
    <row r="2531" spans="5:5">
      <c r="E2531" s="34"/>
    </row>
    <row r="2532" spans="5:5">
      <c r="E2532" s="34"/>
    </row>
    <row r="2533" spans="5:5">
      <c r="E2533" s="34"/>
    </row>
    <row r="2534" spans="5:5">
      <c r="E2534" s="34"/>
    </row>
    <row r="2535" spans="5:5">
      <c r="E2535" s="34"/>
    </row>
    <row r="2536" spans="5:5">
      <c r="E2536" s="34"/>
    </row>
    <row r="2537" spans="5:5">
      <c r="E2537" s="34"/>
    </row>
    <row r="2538" spans="5:5">
      <c r="E2538" s="34"/>
    </row>
    <row r="2539" spans="5:5">
      <c r="E2539" s="34"/>
    </row>
    <row r="2540" spans="5:5">
      <c r="E2540" s="34"/>
    </row>
    <row r="2541" spans="5:5">
      <c r="E2541" s="34"/>
    </row>
    <row r="2542" spans="5:5">
      <c r="E2542" s="34"/>
    </row>
    <row r="2543" spans="5:5">
      <c r="E2543" s="34"/>
    </row>
    <row r="2544" spans="5:5">
      <c r="E2544" s="34"/>
    </row>
    <row r="2545" spans="5:5">
      <c r="E2545" s="34"/>
    </row>
    <row r="2546" spans="5:5">
      <c r="E2546" s="34"/>
    </row>
    <row r="2547" spans="5:5">
      <c r="E2547" s="34"/>
    </row>
    <row r="2548" spans="5:5">
      <c r="E2548" s="34"/>
    </row>
    <row r="2549" spans="5:5">
      <c r="E2549" s="34"/>
    </row>
    <row r="2550" spans="5:5">
      <c r="E2550" s="34"/>
    </row>
    <row r="2551" spans="5:5">
      <c r="E2551" s="34"/>
    </row>
    <row r="2552" spans="5:5">
      <c r="E2552" s="34"/>
    </row>
    <row r="2553" spans="5:5">
      <c r="E2553" s="34"/>
    </row>
    <row r="2554" spans="5:5">
      <c r="E2554" s="34"/>
    </row>
    <row r="2555" spans="5:5">
      <c r="E2555" s="34"/>
    </row>
    <row r="2556" spans="5:5">
      <c r="E2556" s="34"/>
    </row>
    <row r="2557" spans="5:5">
      <c r="E2557" s="34"/>
    </row>
    <row r="2558" spans="5:5">
      <c r="E2558" s="34"/>
    </row>
    <row r="2559" spans="5:5">
      <c r="E2559" s="34"/>
    </row>
    <row r="2560" spans="5:5">
      <c r="E2560" s="34"/>
    </row>
    <row r="2561" spans="5:5">
      <c r="E2561" s="34"/>
    </row>
    <row r="2562" spans="5:5">
      <c r="E2562" s="34"/>
    </row>
    <row r="2563" spans="5:5">
      <c r="E2563" s="34"/>
    </row>
    <row r="2564" spans="5:5">
      <c r="E2564" s="34"/>
    </row>
    <row r="2565" spans="5:5">
      <c r="E2565" s="34"/>
    </row>
    <row r="2566" spans="5:5">
      <c r="E2566" s="34"/>
    </row>
    <row r="2567" spans="5:5">
      <c r="E2567" s="34"/>
    </row>
    <row r="2568" spans="5:5">
      <c r="E2568" s="34"/>
    </row>
    <row r="2569" spans="5:5">
      <c r="E2569" s="34"/>
    </row>
    <row r="2570" spans="5:5">
      <c r="E2570" s="34"/>
    </row>
    <row r="2571" spans="5:5">
      <c r="E2571" s="34"/>
    </row>
    <row r="2572" spans="5:5">
      <c r="E2572" s="34"/>
    </row>
    <row r="2573" spans="5:5">
      <c r="E2573" s="34"/>
    </row>
    <row r="2574" spans="5:5">
      <c r="E2574" s="34"/>
    </row>
    <row r="2575" spans="5:5">
      <c r="E2575" s="34"/>
    </row>
    <row r="2576" spans="5:5">
      <c r="E2576" s="34"/>
    </row>
    <row r="2577" spans="5:5">
      <c r="E2577" s="34"/>
    </row>
    <row r="2578" spans="5:5">
      <c r="E2578" s="34"/>
    </row>
    <row r="2579" spans="5:5">
      <c r="E2579" s="34"/>
    </row>
    <row r="2580" spans="5:5">
      <c r="E2580" s="34"/>
    </row>
    <row r="2581" spans="5:5">
      <c r="E2581" s="34"/>
    </row>
    <row r="2582" spans="5:5">
      <c r="E2582" s="34"/>
    </row>
    <row r="2583" spans="5:5">
      <c r="E2583" s="34"/>
    </row>
    <row r="2584" spans="5:5">
      <c r="E2584" s="34"/>
    </row>
    <row r="2585" spans="5:5">
      <c r="E2585" s="34"/>
    </row>
    <row r="2586" spans="5:5">
      <c r="E2586" s="34"/>
    </row>
    <row r="2587" spans="5:5">
      <c r="E2587" s="34"/>
    </row>
    <row r="2588" spans="5:5">
      <c r="E2588" s="34"/>
    </row>
    <row r="2589" spans="5:5">
      <c r="E2589" s="34"/>
    </row>
    <row r="2590" spans="5:5">
      <c r="E2590" s="34"/>
    </row>
    <row r="2591" spans="5:5">
      <c r="E2591" s="34"/>
    </row>
    <row r="2592" spans="5:5">
      <c r="E2592" s="34"/>
    </row>
    <row r="2593" spans="5:5">
      <c r="E2593" s="34"/>
    </row>
    <row r="2594" spans="5:5">
      <c r="E2594" s="34"/>
    </row>
    <row r="2595" spans="5:5">
      <c r="E2595" s="34"/>
    </row>
    <row r="2596" spans="5:5">
      <c r="E2596" s="34"/>
    </row>
    <row r="2597" spans="5:5">
      <c r="E2597" s="34"/>
    </row>
    <row r="2598" spans="5:5">
      <c r="E2598" s="34"/>
    </row>
    <row r="2599" spans="5:5">
      <c r="E2599" s="34"/>
    </row>
    <row r="2600" spans="5:5">
      <c r="E2600" s="34"/>
    </row>
    <row r="2601" spans="5:5">
      <c r="E2601" s="34"/>
    </row>
    <row r="2602" spans="5:5">
      <c r="E2602" s="34"/>
    </row>
    <row r="2603" spans="5:5">
      <c r="E2603" s="34"/>
    </row>
    <row r="2604" spans="5:5">
      <c r="E2604" s="34"/>
    </row>
    <row r="2605" spans="5:5">
      <c r="E2605" s="34"/>
    </row>
    <row r="2606" spans="5:5">
      <c r="E2606" s="34"/>
    </row>
    <row r="2607" spans="5:5">
      <c r="E2607" s="34"/>
    </row>
    <row r="2608" spans="5:5">
      <c r="E2608" s="34"/>
    </row>
    <row r="2609" spans="5:5">
      <c r="E2609" s="34"/>
    </row>
    <row r="2610" spans="5:5">
      <c r="E2610" s="34"/>
    </row>
    <row r="2611" spans="5:5">
      <c r="E2611" s="34"/>
    </row>
    <row r="2612" spans="5:5">
      <c r="E2612" s="34"/>
    </row>
    <row r="2613" spans="5:5">
      <c r="E2613" s="34"/>
    </row>
    <row r="2614" spans="5:5">
      <c r="E2614" s="34"/>
    </row>
    <row r="2615" spans="5:5">
      <c r="E2615" s="34"/>
    </row>
    <row r="2616" spans="5:5">
      <c r="E2616" s="34"/>
    </row>
    <row r="2617" spans="5:5">
      <c r="E2617" s="34"/>
    </row>
    <row r="2618" spans="5:5">
      <c r="E2618" s="34"/>
    </row>
    <row r="2619" spans="5:5">
      <c r="E2619" s="34"/>
    </row>
    <row r="2620" spans="5:5">
      <c r="E2620" s="34"/>
    </row>
    <row r="2621" spans="5:5">
      <c r="E2621" s="34"/>
    </row>
    <row r="2622" spans="5:5">
      <c r="E2622" s="34"/>
    </row>
    <row r="2623" spans="5:5">
      <c r="E2623" s="34"/>
    </row>
    <row r="2624" spans="5:5">
      <c r="E2624" s="34"/>
    </row>
    <row r="2625" spans="5:5">
      <c r="E2625" s="34"/>
    </row>
    <row r="2626" spans="5:5">
      <c r="E2626" s="34"/>
    </row>
    <row r="2627" spans="5:5">
      <c r="E2627" s="34"/>
    </row>
    <row r="2628" spans="5:5">
      <c r="E2628" s="34"/>
    </row>
    <row r="2629" spans="5:5">
      <c r="E2629" s="34"/>
    </row>
    <row r="2630" spans="5:5">
      <c r="E2630" s="34"/>
    </row>
    <row r="2631" spans="5:5">
      <c r="E2631" s="34"/>
    </row>
    <row r="2632" spans="5:5">
      <c r="E2632" s="34"/>
    </row>
    <row r="2633" spans="5:5">
      <c r="E2633" s="34"/>
    </row>
    <row r="2634" spans="5:5">
      <c r="E2634" s="34"/>
    </row>
    <row r="2635" spans="5:5">
      <c r="E2635" s="34"/>
    </row>
    <row r="2636" spans="5:5">
      <c r="E2636" s="34"/>
    </row>
    <row r="2637" spans="5:5">
      <c r="E2637" s="34"/>
    </row>
    <row r="2638" spans="5:5">
      <c r="E2638" s="34"/>
    </row>
    <row r="2639" spans="5:5">
      <c r="E2639" s="34"/>
    </row>
    <row r="2640" spans="5:5">
      <c r="E2640" s="34"/>
    </row>
    <row r="2641" spans="5:5">
      <c r="E2641" s="34"/>
    </row>
    <row r="2642" spans="5:5">
      <c r="E2642" s="34"/>
    </row>
    <row r="2643" spans="5:5">
      <c r="E2643" s="34"/>
    </row>
    <row r="2644" spans="5:5">
      <c r="E2644" s="34"/>
    </row>
    <row r="2645" spans="5:5">
      <c r="E2645" s="34"/>
    </row>
    <row r="2646" spans="5:5">
      <c r="E2646" s="34"/>
    </row>
    <row r="2647" spans="5:5">
      <c r="E2647" s="34"/>
    </row>
    <row r="2648" spans="5:5">
      <c r="E2648" s="34"/>
    </row>
    <row r="2649" spans="5:5">
      <c r="E2649" s="34"/>
    </row>
    <row r="2650" spans="5:5">
      <c r="E2650" s="34"/>
    </row>
    <row r="2651" spans="5:5">
      <c r="E2651" s="34"/>
    </row>
    <row r="2652" spans="5:5">
      <c r="E2652" s="34"/>
    </row>
    <row r="2653" spans="5:5">
      <c r="E2653" s="34"/>
    </row>
    <row r="2654" spans="5:5">
      <c r="E2654" s="34"/>
    </row>
    <row r="2655" spans="5:5">
      <c r="E2655" s="34"/>
    </row>
    <row r="2656" spans="5:5">
      <c r="E2656" s="34"/>
    </row>
    <row r="2657" spans="5:5">
      <c r="E2657" s="34"/>
    </row>
    <row r="2658" spans="5:5">
      <c r="E2658" s="34"/>
    </row>
    <row r="2659" spans="5:5">
      <c r="E2659" s="34"/>
    </row>
    <row r="2660" spans="5:5">
      <c r="E2660" s="34"/>
    </row>
    <row r="2661" spans="5:5">
      <c r="E2661" s="34"/>
    </row>
    <row r="2662" spans="5:5">
      <c r="E2662" s="34"/>
    </row>
    <row r="2663" spans="5:5">
      <c r="E2663" s="34"/>
    </row>
    <row r="2664" spans="5:5">
      <c r="E2664" s="34"/>
    </row>
    <row r="2665" spans="5:5">
      <c r="E2665" s="34"/>
    </row>
    <row r="2666" spans="5:5">
      <c r="E2666" s="34"/>
    </row>
    <row r="2667" spans="5:5">
      <c r="E2667" s="34"/>
    </row>
    <row r="2668" spans="5:5">
      <c r="E2668" s="34"/>
    </row>
    <row r="2669" spans="5:5">
      <c r="E2669" s="34"/>
    </row>
    <row r="2670" spans="5:5">
      <c r="E2670" s="34"/>
    </row>
    <row r="2671" spans="5:5">
      <c r="E2671" s="34"/>
    </row>
    <row r="2672" spans="5:5">
      <c r="E2672" s="34"/>
    </row>
    <row r="2673" spans="5:5">
      <c r="E2673" s="34"/>
    </row>
    <row r="2674" spans="5:5">
      <c r="E2674" s="34"/>
    </row>
    <row r="2675" spans="5:5">
      <c r="E2675" s="34"/>
    </row>
    <row r="2676" spans="5:5">
      <c r="E2676" s="34"/>
    </row>
    <row r="2677" spans="5:5">
      <c r="E2677" s="34"/>
    </row>
    <row r="2678" spans="5:5">
      <c r="E2678" s="34"/>
    </row>
    <row r="2679" spans="5:5">
      <c r="E2679" s="34"/>
    </row>
    <row r="2680" spans="5:5">
      <c r="E2680" s="34"/>
    </row>
    <row r="2681" spans="5:5">
      <c r="E2681" s="34"/>
    </row>
    <row r="2682" spans="5:5">
      <c r="E2682" s="34"/>
    </row>
    <row r="2683" spans="5:5">
      <c r="E2683" s="34"/>
    </row>
    <row r="2684" spans="5:5">
      <c r="E2684" s="34"/>
    </row>
    <row r="2685" spans="5:5">
      <c r="E2685" s="34"/>
    </row>
    <row r="2686" spans="5:5">
      <c r="E2686" s="34"/>
    </row>
    <row r="2687" spans="5:5">
      <c r="E2687" s="34"/>
    </row>
    <row r="2688" spans="5:5">
      <c r="E2688" s="34"/>
    </row>
    <row r="2689" spans="5:5">
      <c r="E2689" s="34"/>
    </row>
    <row r="2690" spans="5:5">
      <c r="E2690" s="34"/>
    </row>
    <row r="2691" spans="5:5">
      <c r="E2691" s="34"/>
    </row>
    <row r="2692" spans="5:5">
      <c r="E2692" s="34"/>
    </row>
    <row r="2693" spans="5:5">
      <c r="E2693" s="34"/>
    </row>
    <row r="2694" spans="5:5">
      <c r="E2694" s="34"/>
    </row>
    <row r="2695" spans="5:5">
      <c r="E2695" s="34"/>
    </row>
    <row r="2696" spans="5:5">
      <c r="E2696" s="34"/>
    </row>
    <row r="2697" spans="5:5">
      <c r="E2697" s="34"/>
    </row>
    <row r="2698" spans="5:5">
      <c r="E2698" s="34"/>
    </row>
    <row r="2699" spans="5:5">
      <c r="E2699" s="34"/>
    </row>
    <row r="2700" spans="5:5">
      <c r="E2700" s="34"/>
    </row>
    <row r="2701" spans="5:5">
      <c r="E2701" s="34"/>
    </row>
    <row r="2702" spans="5:5">
      <c r="E2702" s="34"/>
    </row>
    <row r="2703" spans="5:5">
      <c r="E2703" s="34"/>
    </row>
    <row r="2704" spans="5:5">
      <c r="E2704" s="34"/>
    </row>
    <row r="2705" spans="5:5">
      <c r="E2705" s="34"/>
    </row>
    <row r="2706" spans="5:5">
      <c r="E2706" s="34"/>
    </row>
    <row r="2707" spans="5:5">
      <c r="E2707" s="34"/>
    </row>
    <row r="2708" spans="5:5">
      <c r="E2708" s="34"/>
    </row>
    <row r="2709" spans="5:5">
      <c r="E2709" s="34"/>
    </row>
    <row r="2710" spans="5:5">
      <c r="E2710" s="34"/>
    </row>
    <row r="2711" spans="5:5">
      <c r="E2711" s="34"/>
    </row>
    <row r="2712" spans="5:5">
      <c r="E2712" s="34"/>
    </row>
    <row r="2713" spans="5:5">
      <c r="E2713" s="34"/>
    </row>
    <row r="2714" spans="5:5">
      <c r="E2714" s="34"/>
    </row>
    <row r="2715" spans="5:5">
      <c r="E2715" s="34"/>
    </row>
    <row r="2716" spans="5:5">
      <c r="E2716" s="34"/>
    </row>
    <row r="2717" spans="5:5">
      <c r="E2717" s="34"/>
    </row>
    <row r="2718" spans="5:5">
      <c r="E2718" s="34"/>
    </row>
    <row r="2719" spans="5:5">
      <c r="E2719" s="34"/>
    </row>
    <row r="2720" spans="5:5">
      <c r="E2720" s="34"/>
    </row>
    <row r="2721" spans="5:5">
      <c r="E2721" s="34"/>
    </row>
    <row r="2722" spans="5:5">
      <c r="E2722" s="34"/>
    </row>
    <row r="2723" spans="5:5">
      <c r="E2723" s="34"/>
    </row>
    <row r="2724" spans="5:5">
      <c r="E2724" s="34"/>
    </row>
    <row r="2725" spans="5:5">
      <c r="E2725" s="34"/>
    </row>
    <row r="2726" spans="5:5">
      <c r="E2726" s="34"/>
    </row>
    <row r="2727" spans="5:5">
      <c r="E2727" s="34"/>
    </row>
    <row r="2728" spans="5:5">
      <c r="E2728" s="34"/>
    </row>
    <row r="2729" spans="5:5">
      <c r="E2729" s="34"/>
    </row>
    <row r="2730" spans="5:5">
      <c r="E2730" s="34"/>
    </row>
    <row r="2731" spans="5:5">
      <c r="E2731" s="34"/>
    </row>
    <row r="2732" spans="5:5">
      <c r="E2732" s="34"/>
    </row>
    <row r="2733" spans="5:5">
      <c r="E2733" s="34"/>
    </row>
    <row r="2734" spans="5:5">
      <c r="E2734" s="34"/>
    </row>
    <row r="2735" spans="5:5">
      <c r="E2735" s="34"/>
    </row>
    <row r="2736" spans="5:5">
      <c r="E2736" s="34"/>
    </row>
    <row r="2737" spans="5:5">
      <c r="E2737" s="34"/>
    </row>
    <row r="2738" spans="5:5">
      <c r="E2738" s="34"/>
    </row>
    <row r="2739" spans="5:5">
      <c r="E2739" s="34"/>
    </row>
    <row r="2740" spans="5:5">
      <c r="E2740" s="34"/>
    </row>
    <row r="2741" spans="5:5">
      <c r="E2741" s="34"/>
    </row>
    <row r="2742" spans="5:5">
      <c r="E2742" s="34"/>
    </row>
    <row r="2743" spans="5:5">
      <c r="E2743" s="34"/>
    </row>
    <row r="2744" spans="5:5">
      <c r="E2744" s="34"/>
    </row>
    <row r="2745" spans="5:5">
      <c r="E2745" s="34"/>
    </row>
    <row r="2746" spans="5:5">
      <c r="E2746" s="34"/>
    </row>
    <row r="2747" spans="5:5">
      <c r="E2747" s="34"/>
    </row>
    <row r="2748" spans="5:5">
      <c r="E2748" s="34"/>
    </row>
    <row r="2749" spans="5:5">
      <c r="E2749" s="34"/>
    </row>
    <row r="2750" spans="5:5">
      <c r="E2750" s="34"/>
    </row>
    <row r="2751" spans="5:5">
      <c r="E2751" s="34"/>
    </row>
    <row r="2752" spans="5:5">
      <c r="E2752" s="34"/>
    </row>
    <row r="2753" spans="5:5">
      <c r="E2753" s="34"/>
    </row>
    <row r="2754" spans="5:5">
      <c r="E2754" s="34"/>
    </row>
    <row r="2755" spans="5:5">
      <c r="E2755" s="34"/>
    </row>
    <row r="2756" spans="5:5">
      <c r="E2756" s="34"/>
    </row>
    <row r="2757" spans="5:5">
      <c r="E2757" s="34"/>
    </row>
    <row r="2758" spans="5:5">
      <c r="E2758" s="34"/>
    </row>
    <row r="2759" spans="5:5">
      <c r="E2759" s="34"/>
    </row>
    <row r="2760" spans="5:5">
      <c r="E2760" s="34"/>
    </row>
    <row r="2761" spans="5:5">
      <c r="E2761" s="34"/>
    </row>
    <row r="2762" spans="5:5">
      <c r="E2762" s="34"/>
    </row>
    <row r="2763" spans="5:5">
      <c r="E2763" s="34"/>
    </row>
    <row r="2764" spans="5:5">
      <c r="E2764" s="34"/>
    </row>
    <row r="2765" spans="5:5">
      <c r="E2765" s="34"/>
    </row>
    <row r="2766" spans="5:5">
      <c r="E2766" s="34"/>
    </row>
    <row r="2767" spans="5:5">
      <c r="E2767" s="34"/>
    </row>
    <row r="2768" spans="5:5">
      <c r="E2768" s="34"/>
    </row>
    <row r="2769" spans="5:5">
      <c r="E2769" s="34"/>
    </row>
    <row r="2770" spans="5:5">
      <c r="E2770" s="34"/>
    </row>
    <row r="2771" spans="5:5">
      <c r="E2771" s="34"/>
    </row>
    <row r="2772" spans="5:5">
      <c r="E2772" s="34"/>
    </row>
    <row r="2773" spans="5:5">
      <c r="E2773" s="34"/>
    </row>
    <row r="2774" spans="5:5">
      <c r="E2774" s="34"/>
    </row>
    <row r="2775" spans="5:5">
      <c r="E2775" s="34"/>
    </row>
    <row r="2776" spans="5:5">
      <c r="E2776" s="34"/>
    </row>
    <row r="2777" spans="5:5">
      <c r="E2777" s="34"/>
    </row>
    <row r="2778" spans="5:5">
      <c r="E2778" s="34"/>
    </row>
    <row r="2779" spans="5:5">
      <c r="E2779" s="34"/>
    </row>
    <row r="2780" spans="5:5">
      <c r="E2780" s="34"/>
    </row>
    <row r="2781" spans="5:5">
      <c r="E2781" s="34"/>
    </row>
    <row r="2782" spans="5:5">
      <c r="E2782" s="34"/>
    </row>
    <row r="2783" spans="5:5">
      <c r="E2783" s="34"/>
    </row>
    <row r="2784" spans="5:5">
      <c r="E2784" s="34"/>
    </row>
    <row r="2785" spans="5:5">
      <c r="E2785" s="34"/>
    </row>
    <row r="2786" spans="5:5">
      <c r="E2786" s="34"/>
    </row>
    <row r="2787" spans="5:5">
      <c r="E2787" s="34"/>
    </row>
    <row r="2788" spans="5:5">
      <c r="E2788" s="34"/>
    </row>
    <row r="2789" spans="5:5">
      <c r="E2789" s="34"/>
    </row>
    <row r="2790" spans="5:5">
      <c r="E2790" s="34"/>
    </row>
    <row r="2791" spans="5:5">
      <c r="E2791" s="34"/>
    </row>
    <row r="2792" spans="5:5">
      <c r="E2792" s="34"/>
    </row>
    <row r="2793" spans="5:5">
      <c r="E2793" s="34"/>
    </row>
    <row r="2794" spans="5:5">
      <c r="E2794" s="34"/>
    </row>
    <row r="2795" spans="5:5">
      <c r="E2795" s="34"/>
    </row>
    <row r="2796" spans="5:5">
      <c r="E2796" s="34"/>
    </row>
    <row r="2797" spans="5:5">
      <c r="E2797" s="34"/>
    </row>
    <row r="2798" spans="5:5">
      <c r="E2798" s="34"/>
    </row>
    <row r="2799" spans="5:5">
      <c r="E2799" s="34"/>
    </row>
    <row r="2800" spans="5:5">
      <c r="E2800" s="34"/>
    </row>
    <row r="2801" spans="5:5">
      <c r="E2801" s="34"/>
    </row>
    <row r="2802" spans="5:5">
      <c r="E2802" s="34"/>
    </row>
    <row r="2803" spans="5:5">
      <c r="E2803" s="34"/>
    </row>
    <row r="2804" spans="5:5">
      <c r="E2804" s="34"/>
    </row>
    <row r="2805" spans="5:5">
      <c r="E2805" s="34"/>
    </row>
    <row r="2806" spans="5:5">
      <c r="E2806" s="34"/>
    </row>
    <row r="2807" spans="5:5">
      <c r="E2807" s="34"/>
    </row>
    <row r="2808" spans="5:5">
      <c r="E2808" s="34"/>
    </row>
    <row r="2809" spans="5:5">
      <c r="E2809" s="34"/>
    </row>
    <row r="2810" spans="5:5">
      <c r="E2810" s="34"/>
    </row>
    <row r="2811" spans="5:5">
      <c r="E2811" s="34"/>
    </row>
    <row r="2812" spans="5:5">
      <c r="E2812" s="34"/>
    </row>
    <row r="2813" spans="5:5">
      <c r="E2813" s="34"/>
    </row>
    <row r="2814" spans="5:5">
      <c r="E2814" s="34"/>
    </row>
    <row r="2815" spans="5:5">
      <c r="E2815" s="34"/>
    </row>
    <row r="2816" spans="5:5">
      <c r="E2816" s="34"/>
    </row>
    <row r="2817" spans="5:5">
      <c r="E2817" s="34"/>
    </row>
    <row r="2818" spans="5:5">
      <c r="E2818" s="34"/>
    </row>
    <row r="2819" spans="5:5">
      <c r="E2819" s="34"/>
    </row>
    <row r="2820" spans="5:5">
      <c r="E2820" s="34"/>
    </row>
    <row r="2821" spans="5:5">
      <c r="E2821" s="34"/>
    </row>
    <row r="2822" spans="5:5">
      <c r="E2822" s="34"/>
    </row>
    <row r="2823" spans="5:5">
      <c r="E2823" s="34"/>
    </row>
    <row r="2824" spans="5:5">
      <c r="E2824" s="34"/>
    </row>
    <row r="2825" spans="5:5">
      <c r="E2825" s="34"/>
    </row>
    <row r="2826" spans="5:5">
      <c r="E2826" s="34"/>
    </row>
    <row r="2827" spans="5:5">
      <c r="E2827" s="34"/>
    </row>
    <row r="2828" spans="5:5">
      <c r="E2828" s="34"/>
    </row>
    <row r="2829" spans="5:5">
      <c r="E2829" s="34"/>
    </row>
    <row r="2830" spans="5:5">
      <c r="E2830" s="34"/>
    </row>
    <row r="2831" spans="5:5">
      <c r="E2831" s="34"/>
    </row>
    <row r="2832" spans="5:5">
      <c r="E2832" s="34"/>
    </row>
    <row r="2833" spans="5:5">
      <c r="E2833" s="34"/>
    </row>
    <row r="2834" spans="5:5">
      <c r="E2834" s="34"/>
    </row>
    <row r="2835" spans="5:5">
      <c r="E2835" s="34"/>
    </row>
    <row r="2836" spans="5:5">
      <c r="E2836" s="34"/>
    </row>
    <row r="2837" spans="5:5">
      <c r="E2837" s="34"/>
    </row>
    <row r="2838" spans="5:5">
      <c r="E2838" s="34"/>
    </row>
    <row r="2839" spans="5:5">
      <c r="E2839" s="34"/>
    </row>
    <row r="2840" spans="5:5">
      <c r="E2840" s="34"/>
    </row>
    <row r="2841" spans="5:5">
      <c r="E2841" s="34"/>
    </row>
    <row r="2842" spans="5:5">
      <c r="E2842" s="34"/>
    </row>
    <row r="2843" spans="5:5">
      <c r="E2843" s="34"/>
    </row>
    <row r="2844" spans="5:5">
      <c r="E2844" s="34"/>
    </row>
    <row r="2845" spans="5:5">
      <c r="E2845" s="34"/>
    </row>
    <row r="2846" spans="5:5">
      <c r="E2846" s="34"/>
    </row>
    <row r="2847" spans="5:5">
      <c r="E2847" s="34"/>
    </row>
    <row r="2848" spans="5:5">
      <c r="E2848" s="34"/>
    </row>
    <row r="2849" spans="5:5">
      <c r="E2849" s="34"/>
    </row>
    <row r="2850" spans="5:5">
      <c r="E2850" s="34"/>
    </row>
    <row r="2851" spans="5:5">
      <c r="E2851" s="34"/>
    </row>
    <row r="2852" spans="5:5">
      <c r="E2852" s="34"/>
    </row>
    <row r="2853" spans="5:5">
      <c r="E2853" s="34"/>
    </row>
    <row r="2854" spans="5:5">
      <c r="E2854" s="34"/>
    </row>
    <row r="2855" spans="5:5">
      <c r="E2855" s="34"/>
    </row>
    <row r="2856" spans="5:5">
      <c r="E2856" s="34"/>
    </row>
    <row r="2857" spans="5:5">
      <c r="E2857" s="34"/>
    </row>
    <row r="2858" spans="5:5">
      <c r="E2858" s="34"/>
    </row>
    <row r="2859" spans="5:5">
      <c r="E2859" s="34"/>
    </row>
    <row r="2860" spans="5:5">
      <c r="E2860" s="34"/>
    </row>
    <row r="2861" spans="5:5">
      <c r="E2861" s="34"/>
    </row>
    <row r="2862" spans="5:5">
      <c r="E2862" s="34"/>
    </row>
    <row r="2863" spans="5:5">
      <c r="E2863" s="34"/>
    </row>
    <row r="2864" spans="5:5">
      <c r="E2864" s="34"/>
    </row>
    <row r="2865" spans="5:5">
      <c r="E2865" s="34"/>
    </row>
    <row r="2866" spans="5:5">
      <c r="E2866" s="34"/>
    </row>
    <row r="2867" spans="5:5">
      <c r="E2867" s="34"/>
    </row>
    <row r="2868" spans="5:5">
      <c r="E2868" s="34"/>
    </row>
    <row r="2869" spans="5:5">
      <c r="E2869" s="34"/>
    </row>
    <row r="2870" spans="5:5">
      <c r="E2870" s="34"/>
    </row>
    <row r="2871" spans="5:5">
      <c r="E2871" s="34"/>
    </row>
    <row r="2872" spans="5:5">
      <c r="E2872" s="34"/>
    </row>
    <row r="2873" spans="5:5">
      <c r="E2873" s="34"/>
    </row>
    <row r="2874" spans="5:5">
      <c r="E2874" s="34"/>
    </row>
    <row r="2875" spans="5:5">
      <c r="E2875" s="34"/>
    </row>
    <row r="2876" spans="5:5">
      <c r="E2876" s="34"/>
    </row>
    <row r="2877" spans="5:5">
      <c r="E2877" s="34"/>
    </row>
    <row r="2878" spans="5:5">
      <c r="E2878" s="34"/>
    </row>
    <row r="2879" spans="5:5">
      <c r="E2879" s="34"/>
    </row>
    <row r="2880" spans="5:5">
      <c r="E2880" s="34"/>
    </row>
    <row r="2881" spans="5:5">
      <c r="E2881" s="34"/>
    </row>
    <row r="2882" spans="5:5">
      <c r="E2882" s="34"/>
    </row>
    <row r="2883" spans="5:5">
      <c r="E2883" s="34"/>
    </row>
    <row r="2884" spans="5:5">
      <c r="E2884" s="34"/>
    </row>
    <row r="2885" spans="5:5">
      <c r="E2885" s="34"/>
    </row>
    <row r="2886" spans="5:5">
      <c r="E2886" s="34"/>
    </row>
    <row r="2887" spans="5:5">
      <c r="E2887" s="34"/>
    </row>
    <row r="2888" spans="5:5">
      <c r="E2888" s="34"/>
    </row>
    <row r="2889" spans="5:5">
      <c r="E2889" s="34"/>
    </row>
    <row r="2890" spans="5:5">
      <c r="E2890" s="34"/>
    </row>
    <row r="2891" spans="5:5">
      <c r="E2891" s="34"/>
    </row>
    <row r="2892" spans="5:5">
      <c r="E2892" s="34"/>
    </row>
    <row r="2893" spans="5:5">
      <c r="E2893" s="34"/>
    </row>
    <row r="2894" spans="5:5">
      <c r="E2894" s="34"/>
    </row>
    <row r="2895" spans="5:5">
      <c r="E2895" s="34"/>
    </row>
    <row r="2896" spans="5:5">
      <c r="E2896" s="34"/>
    </row>
    <row r="2897" spans="5:5">
      <c r="E2897" s="34"/>
    </row>
    <row r="2898" spans="5:5">
      <c r="E2898" s="34"/>
    </row>
    <row r="2899" spans="5:5">
      <c r="E2899" s="34"/>
    </row>
    <row r="2900" spans="5:5">
      <c r="E2900" s="34"/>
    </row>
    <row r="2901" spans="5:5">
      <c r="E2901" s="34"/>
    </row>
    <row r="2902" spans="5:5">
      <c r="E2902" s="34"/>
    </row>
    <row r="2903" spans="5:5">
      <c r="E2903" s="34"/>
    </row>
    <row r="2904" spans="5:5">
      <c r="E2904" s="34"/>
    </row>
    <row r="2905" spans="5:5">
      <c r="E2905" s="34"/>
    </row>
    <row r="2906" spans="5:5">
      <c r="E2906" s="34"/>
    </row>
    <row r="2907" spans="5:5">
      <c r="E2907" s="34"/>
    </row>
    <row r="2908" spans="5:5">
      <c r="E2908" s="34"/>
    </row>
    <row r="2909" spans="5:5">
      <c r="E2909" s="34"/>
    </row>
    <row r="2910" spans="5:5">
      <c r="E2910" s="34"/>
    </row>
    <row r="2911" spans="5:5">
      <c r="E2911" s="34"/>
    </row>
    <row r="2912" spans="5:5">
      <c r="E2912" s="34"/>
    </row>
    <row r="2913" spans="5:5">
      <c r="E2913" s="34"/>
    </row>
    <row r="2914" spans="5:5">
      <c r="E2914" s="34"/>
    </row>
    <row r="2915" spans="5:5">
      <c r="E2915" s="34"/>
    </row>
    <row r="2916" spans="5:5">
      <c r="E2916" s="34"/>
    </row>
    <row r="2917" spans="5:5">
      <c r="E2917" s="34"/>
    </row>
    <row r="2918" spans="5:5">
      <c r="E2918" s="34"/>
    </row>
    <row r="2919" spans="5:5">
      <c r="E2919" s="34"/>
    </row>
    <row r="2920" spans="5:5">
      <c r="E2920" s="34"/>
    </row>
    <row r="2921" spans="5:5">
      <c r="E2921" s="34"/>
    </row>
    <row r="2922" spans="5:5">
      <c r="E2922" s="34"/>
    </row>
    <row r="2923" spans="5:5">
      <c r="E2923" s="34"/>
    </row>
    <row r="2924" spans="5:5">
      <c r="E2924" s="34"/>
    </row>
    <row r="2925" spans="5:5">
      <c r="E2925" s="34"/>
    </row>
    <row r="2926" spans="5:5">
      <c r="E2926" s="34"/>
    </row>
    <row r="2927" spans="5:5">
      <c r="E2927" s="34"/>
    </row>
    <row r="2928" spans="5:5">
      <c r="E2928" s="34"/>
    </row>
    <row r="2929" spans="5:5">
      <c r="E2929" s="34"/>
    </row>
    <row r="2930" spans="5:5">
      <c r="E2930" s="34"/>
    </row>
    <row r="2931" spans="5:5">
      <c r="E2931" s="34"/>
    </row>
    <row r="2932" spans="5:5">
      <c r="E2932" s="34"/>
    </row>
    <row r="2933" spans="5:5">
      <c r="E2933" s="34"/>
    </row>
    <row r="2934" spans="5:5">
      <c r="E2934" s="34"/>
    </row>
    <row r="2935" spans="5:5">
      <c r="E2935" s="34"/>
    </row>
    <row r="2936" spans="5:5">
      <c r="E2936" s="34"/>
    </row>
    <row r="2937" spans="5:5">
      <c r="E2937" s="34"/>
    </row>
    <row r="2938" spans="5:5">
      <c r="E2938" s="34"/>
    </row>
    <row r="2939" spans="5:5">
      <c r="E2939" s="34"/>
    </row>
    <row r="2940" spans="5:5">
      <c r="E2940" s="34"/>
    </row>
    <row r="2941" spans="5:5">
      <c r="E2941" s="34"/>
    </row>
    <row r="2942" spans="5:5">
      <c r="E2942" s="34"/>
    </row>
    <row r="2943" spans="5:5">
      <c r="E2943" s="34"/>
    </row>
    <row r="2944" spans="5:5">
      <c r="E2944" s="34"/>
    </row>
    <row r="2945" spans="5:5">
      <c r="E2945" s="34"/>
    </row>
    <row r="2946" spans="5:5">
      <c r="E2946" s="34"/>
    </row>
    <row r="2947" spans="5:5">
      <c r="E2947" s="34"/>
    </row>
    <row r="2948" spans="5:5">
      <c r="E2948" s="34"/>
    </row>
    <row r="2949" spans="5:5">
      <c r="E2949" s="34"/>
    </row>
    <row r="2950" spans="5:5">
      <c r="E2950" s="34"/>
    </row>
    <row r="2951" spans="5:5">
      <c r="E2951" s="34"/>
    </row>
    <row r="2952" spans="5:5">
      <c r="E2952" s="34"/>
    </row>
    <row r="2953" spans="5:5">
      <c r="E2953" s="34"/>
    </row>
    <row r="2954" spans="5:5">
      <c r="E2954" s="34"/>
    </row>
    <row r="2955" spans="5:5">
      <c r="E2955" s="34"/>
    </row>
    <row r="2956" spans="5:5">
      <c r="E2956" s="34"/>
    </row>
    <row r="2957" spans="5:5">
      <c r="E2957" s="34"/>
    </row>
    <row r="2958" spans="5:5">
      <c r="E2958" s="34"/>
    </row>
    <row r="2959" spans="5:5">
      <c r="E2959" s="34"/>
    </row>
    <row r="2960" spans="5:5">
      <c r="E2960" s="34"/>
    </row>
    <row r="2961" spans="5:5">
      <c r="E2961" s="34"/>
    </row>
    <row r="2962" spans="5:5">
      <c r="E2962" s="34"/>
    </row>
    <row r="2963" spans="5:5">
      <c r="E2963" s="34"/>
    </row>
    <row r="2964" spans="5:5">
      <c r="E2964" s="34"/>
    </row>
    <row r="2965" spans="5:5">
      <c r="E2965" s="34"/>
    </row>
    <row r="2966" spans="5:5">
      <c r="E2966" s="34"/>
    </row>
    <row r="2967" spans="5:5">
      <c r="E2967" s="34"/>
    </row>
    <row r="2968" spans="5:5">
      <c r="E2968" s="34"/>
    </row>
    <row r="2969" spans="5:5">
      <c r="E2969" s="34"/>
    </row>
    <row r="2970" spans="5:5">
      <c r="E2970" s="34"/>
    </row>
    <row r="2971" spans="5:5">
      <c r="E2971" s="34"/>
    </row>
    <row r="2972" spans="5:5">
      <c r="E2972" s="34"/>
    </row>
    <row r="2973" spans="5:5">
      <c r="E2973" s="34"/>
    </row>
    <row r="2974" spans="5:5">
      <c r="E2974" s="34"/>
    </row>
    <row r="2975" spans="5:5">
      <c r="E2975" s="34"/>
    </row>
    <row r="2976" spans="5:5">
      <c r="E2976" s="34"/>
    </row>
    <row r="2977" spans="5:5">
      <c r="E2977" s="34"/>
    </row>
    <row r="2978" spans="5:5">
      <c r="E2978" s="34"/>
    </row>
    <row r="2979" spans="5:5">
      <c r="E2979" s="34"/>
    </row>
    <row r="2980" spans="5:5">
      <c r="E2980" s="34"/>
    </row>
    <row r="2981" spans="5:5">
      <c r="E2981" s="34"/>
    </row>
    <row r="2982" spans="5:5">
      <c r="E2982" s="34"/>
    </row>
    <row r="2983" spans="5:5">
      <c r="E2983" s="34"/>
    </row>
    <row r="2984" spans="5:5">
      <c r="E2984" s="34"/>
    </row>
    <row r="2985" spans="5:5">
      <c r="E2985" s="34"/>
    </row>
    <row r="2986" spans="5:5">
      <c r="E2986" s="34"/>
    </row>
    <row r="2987" spans="5:5">
      <c r="E2987" s="34"/>
    </row>
    <row r="2988" spans="5:5">
      <c r="E2988" s="34"/>
    </row>
    <row r="2989" spans="5:5">
      <c r="E2989" s="34"/>
    </row>
    <row r="2990" spans="5:5">
      <c r="E2990" s="34"/>
    </row>
    <row r="2991" spans="5:5">
      <c r="E2991" s="34"/>
    </row>
    <row r="2992" spans="5:5">
      <c r="E2992" s="34"/>
    </row>
    <row r="2993" spans="5:5">
      <c r="E2993" s="34"/>
    </row>
    <row r="2994" spans="5:5">
      <c r="E2994" s="34"/>
    </row>
    <row r="2995" spans="5:5">
      <c r="E2995" s="34"/>
    </row>
    <row r="2996" spans="5:5">
      <c r="E2996" s="34"/>
    </row>
    <row r="2997" spans="5:5">
      <c r="E2997" s="34"/>
    </row>
    <row r="2998" spans="5:5">
      <c r="E2998" s="34"/>
    </row>
    <row r="2999" spans="5:5">
      <c r="E2999" s="34"/>
    </row>
    <row r="3000" spans="5:5">
      <c r="E3000" s="34"/>
    </row>
    <row r="3001" spans="5:5">
      <c r="E3001" s="34"/>
    </row>
    <row r="3002" spans="5:5">
      <c r="E3002" s="34"/>
    </row>
    <row r="3003" spans="5:5">
      <c r="E3003" s="34"/>
    </row>
    <row r="3004" spans="5:5">
      <c r="E3004" s="34"/>
    </row>
    <row r="3005" spans="5:5">
      <c r="E3005" s="34"/>
    </row>
    <row r="3006" spans="5:5">
      <c r="E3006" s="34"/>
    </row>
    <row r="3007" spans="5:5">
      <c r="E3007" s="34"/>
    </row>
    <row r="3008" spans="5:5">
      <c r="E3008" s="34"/>
    </row>
    <row r="3009" spans="5:5">
      <c r="E3009" s="34"/>
    </row>
    <row r="3010" spans="5:5">
      <c r="E3010" s="34"/>
    </row>
    <row r="3011" spans="5:5">
      <c r="E3011" s="34"/>
    </row>
    <row r="3012" spans="5:5">
      <c r="E3012" s="34"/>
    </row>
    <row r="3013" spans="5:5">
      <c r="E3013" s="34"/>
    </row>
    <row r="3014" spans="5:5">
      <c r="E3014" s="34"/>
    </row>
    <row r="3015" spans="5:5">
      <c r="E3015" s="34"/>
    </row>
    <row r="3016" spans="5:5">
      <c r="E3016" s="34"/>
    </row>
    <row r="3017" spans="5:5">
      <c r="E3017" s="34"/>
    </row>
    <row r="3018" spans="5:5">
      <c r="E3018" s="34"/>
    </row>
    <row r="3019" spans="5:5">
      <c r="E3019" s="34"/>
    </row>
    <row r="3020" spans="5:5">
      <c r="E3020" s="34"/>
    </row>
    <row r="3021" spans="5:5">
      <c r="E3021" s="34"/>
    </row>
    <row r="3022" spans="5:5">
      <c r="E3022" s="34"/>
    </row>
    <row r="3023" spans="5:5">
      <c r="E3023" s="34"/>
    </row>
    <row r="3024" spans="5:5">
      <c r="E3024" s="34"/>
    </row>
    <row r="3025" spans="5:5">
      <c r="E3025" s="34"/>
    </row>
    <row r="3026" spans="5:5">
      <c r="E3026" s="34"/>
    </row>
    <row r="3027" spans="5:5">
      <c r="E3027" s="34"/>
    </row>
    <row r="3028" spans="5:5">
      <c r="E3028" s="34"/>
    </row>
    <row r="3029" spans="5:5">
      <c r="E3029" s="34"/>
    </row>
    <row r="3030" spans="5:5">
      <c r="E3030" s="34"/>
    </row>
    <row r="3031" spans="5:5">
      <c r="E3031" s="34"/>
    </row>
    <row r="3032" spans="5:5">
      <c r="E3032" s="34"/>
    </row>
    <row r="3033" spans="5:5">
      <c r="E3033" s="34"/>
    </row>
    <row r="3034" spans="5:5">
      <c r="E3034" s="34"/>
    </row>
    <row r="3035" spans="5:5">
      <c r="E3035" s="34"/>
    </row>
    <row r="3036" spans="5:5">
      <c r="E3036" s="34"/>
    </row>
    <row r="3037" spans="5:5">
      <c r="E3037" s="34"/>
    </row>
    <row r="3038" spans="5:5">
      <c r="E3038" s="34"/>
    </row>
    <row r="3039" spans="5:5">
      <c r="E3039" s="34"/>
    </row>
    <row r="3040" spans="5:5">
      <c r="E3040" s="34"/>
    </row>
    <row r="3041" spans="5:5">
      <c r="E3041" s="34"/>
    </row>
    <row r="3042" spans="5:5">
      <c r="E3042" s="34"/>
    </row>
    <row r="3043" spans="5:5">
      <c r="E3043" s="34"/>
    </row>
    <row r="3044" spans="5:5">
      <c r="E3044" s="34"/>
    </row>
    <row r="3045" spans="5:5">
      <c r="E3045" s="34"/>
    </row>
    <row r="3046" spans="5:5">
      <c r="E3046" s="34"/>
    </row>
    <row r="3047" spans="5:5">
      <c r="E3047" s="34"/>
    </row>
    <row r="3048" spans="5:5">
      <c r="E3048" s="34"/>
    </row>
    <row r="3049" spans="5:5">
      <c r="E3049" s="34"/>
    </row>
    <row r="3050" spans="5:5">
      <c r="E3050" s="34"/>
    </row>
    <row r="3051" spans="5:5">
      <c r="E3051" s="34"/>
    </row>
    <row r="3052" spans="5:5">
      <c r="E3052" s="34"/>
    </row>
    <row r="3053" spans="5:5">
      <c r="E3053" s="34"/>
    </row>
    <row r="3054" spans="5:5">
      <c r="E3054" s="34"/>
    </row>
    <row r="3055" spans="5:5">
      <c r="E3055" s="34"/>
    </row>
    <row r="3056" spans="5:5">
      <c r="E3056" s="34"/>
    </row>
    <row r="3057" spans="5:5">
      <c r="E3057" s="34"/>
    </row>
    <row r="3058" spans="5:5">
      <c r="E3058" s="34"/>
    </row>
    <row r="3059" spans="5:5">
      <c r="E3059" s="34"/>
    </row>
    <row r="3060" spans="5:5">
      <c r="E3060" s="34"/>
    </row>
    <row r="3061" spans="5:5">
      <c r="E3061" s="34"/>
    </row>
    <row r="3062" spans="5:5">
      <c r="E3062" s="34"/>
    </row>
    <row r="3063" spans="5:5">
      <c r="E3063" s="34"/>
    </row>
    <row r="3064" spans="5:5">
      <c r="E3064" s="34"/>
    </row>
    <row r="3065" spans="5:5">
      <c r="E3065" s="34"/>
    </row>
    <row r="3066" spans="5:5">
      <c r="E3066" s="34"/>
    </row>
    <row r="3067" spans="5:5">
      <c r="E3067" s="34"/>
    </row>
    <row r="3068" spans="5:5">
      <c r="E3068" s="34"/>
    </row>
    <row r="3069" spans="5:5">
      <c r="E3069" s="34"/>
    </row>
    <row r="3070" spans="5:5">
      <c r="E3070" s="34"/>
    </row>
    <row r="3071" spans="5:5">
      <c r="E3071" s="34"/>
    </row>
    <row r="3072" spans="5:5">
      <c r="E3072" s="34"/>
    </row>
    <row r="3073" spans="5:5">
      <c r="E3073" s="34"/>
    </row>
    <row r="3074" spans="5:5">
      <c r="E3074" s="34"/>
    </row>
    <row r="3075" spans="5:5">
      <c r="E3075" s="34"/>
    </row>
    <row r="3076" spans="5:5">
      <c r="E3076" s="34"/>
    </row>
    <row r="3077" spans="5:5">
      <c r="E3077" s="34"/>
    </row>
    <row r="3078" spans="5:5">
      <c r="E3078" s="34"/>
    </row>
    <row r="3079" spans="5:5">
      <c r="E3079" s="34"/>
    </row>
    <row r="3080" spans="5:5">
      <c r="E3080" s="34"/>
    </row>
    <row r="3081" spans="5:5">
      <c r="E3081" s="34"/>
    </row>
    <row r="3082" spans="5:5">
      <c r="E3082" s="34"/>
    </row>
    <row r="3083" spans="5:5">
      <c r="E3083" s="34"/>
    </row>
    <row r="3084" spans="5:5">
      <c r="E3084" s="34"/>
    </row>
    <row r="3085" spans="5:5">
      <c r="E3085" s="34"/>
    </row>
    <row r="3086" spans="5:5">
      <c r="E3086" s="34"/>
    </row>
    <row r="3087" spans="5:5">
      <c r="E3087" s="34"/>
    </row>
    <row r="3088" spans="5:5">
      <c r="E3088" s="34"/>
    </row>
    <row r="3089" spans="5:5">
      <c r="E3089" s="34"/>
    </row>
    <row r="3090" spans="5:5">
      <c r="E3090" s="34"/>
    </row>
    <row r="3091" spans="5:5">
      <c r="E3091" s="34"/>
    </row>
    <row r="3092" spans="5:5">
      <c r="E3092" s="34"/>
    </row>
    <row r="3093" spans="5:5">
      <c r="E3093" s="34"/>
    </row>
    <row r="3094" spans="5:5">
      <c r="E3094" s="34"/>
    </row>
    <row r="3095" spans="5:5">
      <c r="E3095" s="34"/>
    </row>
    <row r="3096" spans="5:5">
      <c r="E3096" s="34"/>
    </row>
    <row r="3097" spans="5:5">
      <c r="E3097" s="34"/>
    </row>
    <row r="3098" spans="5:5">
      <c r="E3098" s="34"/>
    </row>
    <row r="3099" spans="5:5">
      <c r="E3099" s="34"/>
    </row>
    <row r="3100" spans="5:5">
      <c r="E3100" s="34"/>
    </row>
    <row r="3101" spans="5:5">
      <c r="E3101" s="34"/>
    </row>
    <row r="3102" spans="5:5">
      <c r="E3102" s="34"/>
    </row>
    <row r="3103" spans="5:5">
      <c r="E3103" s="34"/>
    </row>
    <row r="3104" spans="5:5">
      <c r="E3104" s="34"/>
    </row>
    <row r="3105" spans="5:5">
      <c r="E3105" s="34"/>
    </row>
    <row r="3106" spans="5:5">
      <c r="E3106" s="34"/>
    </row>
    <row r="3107" spans="5:5">
      <c r="E3107" s="34"/>
    </row>
    <row r="3108" spans="5:5">
      <c r="E3108" s="34"/>
    </row>
    <row r="3109" spans="5:5">
      <c r="E3109" s="34"/>
    </row>
    <row r="3110" spans="5:5">
      <c r="E3110" s="34"/>
    </row>
    <row r="3111" spans="5:5">
      <c r="E3111" s="34"/>
    </row>
    <row r="3112" spans="5:5">
      <c r="E3112" s="34"/>
    </row>
    <row r="3113" spans="5:5">
      <c r="E3113" s="34"/>
    </row>
    <row r="3114" spans="5:5">
      <c r="E3114" s="34"/>
    </row>
    <row r="3115" spans="5:5">
      <c r="E3115" s="34"/>
    </row>
    <row r="3116" spans="5:5">
      <c r="E3116" s="34"/>
    </row>
    <row r="3117" spans="5:5">
      <c r="E3117" s="34"/>
    </row>
    <row r="3118" spans="5:5">
      <c r="E3118" s="34"/>
    </row>
    <row r="3119" spans="5:5">
      <c r="E3119" s="34"/>
    </row>
    <row r="3120" spans="5:5">
      <c r="E3120" s="34"/>
    </row>
    <row r="3121" spans="5:5">
      <c r="E3121" s="34"/>
    </row>
    <row r="3122" spans="5:5">
      <c r="E3122" s="34"/>
    </row>
    <row r="3123" spans="5:5">
      <c r="E3123" s="34"/>
    </row>
    <row r="3124" spans="5:5">
      <c r="E3124" s="34"/>
    </row>
    <row r="3125" spans="5:5">
      <c r="E3125" s="34"/>
    </row>
    <row r="3126" spans="5:5">
      <c r="E3126" s="34"/>
    </row>
    <row r="3127" spans="5:5">
      <c r="E3127" s="34"/>
    </row>
    <row r="3128" spans="5:5">
      <c r="E3128" s="34"/>
    </row>
    <row r="3129" spans="5:5">
      <c r="E3129" s="34"/>
    </row>
    <row r="3130" spans="5:5">
      <c r="E3130" s="34"/>
    </row>
    <row r="3131" spans="5:5">
      <c r="E3131" s="34"/>
    </row>
    <row r="3132" spans="5:5">
      <c r="E3132" s="34"/>
    </row>
    <row r="3133" spans="5:5">
      <c r="E3133" s="34"/>
    </row>
    <row r="3134" spans="5:5">
      <c r="E3134" s="34"/>
    </row>
    <row r="3135" spans="5:5">
      <c r="E3135" s="34"/>
    </row>
    <row r="3136" spans="5:5">
      <c r="E3136" s="34"/>
    </row>
    <row r="3137" spans="5:5">
      <c r="E3137" s="34"/>
    </row>
    <row r="3138" spans="5:5">
      <c r="E3138" s="34"/>
    </row>
    <row r="3139" spans="5:5">
      <c r="E3139" s="34"/>
    </row>
    <row r="3140" spans="5:5">
      <c r="E3140" s="34"/>
    </row>
    <row r="3141" spans="5:5">
      <c r="E3141" s="34"/>
    </row>
    <row r="3142" spans="5:5">
      <c r="E3142" s="34"/>
    </row>
    <row r="3143" spans="5:5">
      <c r="E3143" s="34"/>
    </row>
    <row r="3144" spans="5:5">
      <c r="E3144" s="34"/>
    </row>
    <row r="3145" spans="5:5">
      <c r="E3145" s="34"/>
    </row>
    <row r="3146" spans="5:5">
      <c r="E3146" s="34"/>
    </row>
    <row r="3147" spans="5:5">
      <c r="E3147" s="34"/>
    </row>
    <row r="3148" spans="5:5">
      <c r="E3148" s="34"/>
    </row>
    <row r="3149" spans="5:5">
      <c r="E3149" s="34"/>
    </row>
    <row r="3150" spans="5:5">
      <c r="E3150" s="34"/>
    </row>
    <row r="3151" spans="5:5">
      <c r="E3151" s="34"/>
    </row>
    <row r="3152" spans="5:5">
      <c r="E3152" s="34"/>
    </row>
    <row r="3153" spans="5:5">
      <c r="E3153" s="34"/>
    </row>
    <row r="3154" spans="5:5">
      <c r="E3154" s="34"/>
    </row>
    <row r="3155" spans="5:5">
      <c r="E3155" s="34"/>
    </row>
    <row r="3156" spans="5:5">
      <c r="E3156" s="34"/>
    </row>
    <row r="3157" spans="5:5">
      <c r="E3157" s="34"/>
    </row>
    <row r="3158" spans="5:5">
      <c r="E3158" s="34"/>
    </row>
    <row r="3159" spans="5:5">
      <c r="E3159" s="34"/>
    </row>
    <row r="3160" spans="5:5">
      <c r="E3160" s="34"/>
    </row>
    <row r="3161" spans="5:5">
      <c r="E3161" s="34"/>
    </row>
    <row r="3162" spans="5:5">
      <c r="E3162" s="34"/>
    </row>
    <row r="3163" spans="5:5">
      <c r="E3163" s="34"/>
    </row>
    <row r="3164" spans="5:5">
      <c r="E3164" s="34"/>
    </row>
    <row r="3165" spans="5:5">
      <c r="E3165" s="34"/>
    </row>
    <row r="3166" spans="5:5">
      <c r="E3166" s="34"/>
    </row>
    <row r="3167" spans="5:5">
      <c r="E3167" s="34"/>
    </row>
    <row r="3168" spans="5:5">
      <c r="E3168" s="34"/>
    </row>
    <row r="3169" spans="5:5">
      <c r="E3169" s="34"/>
    </row>
    <row r="3170" spans="5:5">
      <c r="E3170" s="34"/>
    </row>
    <row r="3171" spans="5:5">
      <c r="E3171" s="34"/>
    </row>
    <row r="3172" spans="5:5">
      <c r="E3172" s="34"/>
    </row>
    <row r="3173" spans="5:5">
      <c r="E3173" s="34"/>
    </row>
    <row r="3174" spans="5:5">
      <c r="E3174" s="34"/>
    </row>
    <row r="3175" spans="5:5">
      <c r="E3175" s="34"/>
    </row>
    <row r="3176" spans="5:5">
      <c r="E3176" s="34"/>
    </row>
    <row r="3177" spans="5:5">
      <c r="E3177" s="34"/>
    </row>
    <row r="3178" spans="5:5">
      <c r="E3178" s="34"/>
    </row>
    <row r="3179" spans="5:5">
      <c r="E3179" s="34"/>
    </row>
    <row r="3180" spans="5:5">
      <c r="E3180" s="34"/>
    </row>
    <row r="3181" spans="5:5">
      <c r="E3181" s="34"/>
    </row>
    <row r="3182" spans="5:5">
      <c r="E3182" s="34"/>
    </row>
    <row r="3183" spans="5:5">
      <c r="E3183" s="34"/>
    </row>
    <row r="3184" spans="5:5">
      <c r="E3184" s="34"/>
    </row>
    <row r="3185" spans="5:5">
      <c r="E3185" s="34"/>
    </row>
    <row r="3186" spans="5:5">
      <c r="E3186" s="34"/>
    </row>
    <row r="3187" spans="5:5">
      <c r="E3187" s="34"/>
    </row>
    <row r="3188" spans="5:5">
      <c r="E3188" s="34"/>
    </row>
    <row r="3189" spans="5:5">
      <c r="E3189" s="34"/>
    </row>
    <row r="3190" spans="5:5">
      <c r="E3190" s="34"/>
    </row>
    <row r="3191" spans="5:5">
      <c r="E3191" s="34"/>
    </row>
    <row r="3192" spans="5:5">
      <c r="E3192" s="34"/>
    </row>
    <row r="3193" spans="5:5">
      <c r="E3193" s="34"/>
    </row>
    <row r="3194" spans="5:5">
      <c r="E3194" s="34"/>
    </row>
    <row r="3195" spans="5:5">
      <c r="E3195" s="34"/>
    </row>
    <row r="3196" spans="5:5">
      <c r="E3196" s="34"/>
    </row>
    <row r="3197" spans="5:5">
      <c r="E3197" s="34"/>
    </row>
    <row r="3198" spans="5:5">
      <c r="E3198" s="34"/>
    </row>
    <row r="3199" spans="5:5">
      <c r="E3199" s="34"/>
    </row>
    <row r="3200" spans="5:5">
      <c r="E3200" s="34"/>
    </row>
    <row r="3201" spans="5:5">
      <c r="E3201" s="34"/>
    </row>
    <row r="3202" spans="5:5">
      <c r="E3202" s="34"/>
    </row>
    <row r="3203" spans="5:5">
      <c r="E3203" s="34"/>
    </row>
    <row r="3204" spans="5:5">
      <c r="E3204" s="34"/>
    </row>
    <row r="3205" spans="5:5">
      <c r="E3205" s="34"/>
    </row>
    <row r="3206" spans="5:5">
      <c r="E3206" s="34"/>
    </row>
    <row r="3207" spans="5:5">
      <c r="E3207" s="34"/>
    </row>
    <row r="3208" spans="5:5">
      <c r="E3208" s="34"/>
    </row>
    <row r="3209" spans="5:5">
      <c r="E3209" s="34"/>
    </row>
    <row r="3210" spans="5:5">
      <c r="E3210" s="34"/>
    </row>
    <row r="3211" spans="5:5">
      <c r="E3211" s="34"/>
    </row>
    <row r="3212" spans="5:5">
      <c r="E3212" s="34"/>
    </row>
    <row r="3213" spans="5:5">
      <c r="E3213" s="34"/>
    </row>
    <row r="3214" spans="5:5">
      <c r="E3214" s="34"/>
    </row>
    <row r="3215" spans="5:5">
      <c r="E3215" s="34"/>
    </row>
    <row r="3216" spans="5:5">
      <c r="E3216" s="34"/>
    </row>
    <row r="3217" spans="5:5">
      <c r="E3217" s="34"/>
    </row>
    <row r="3218" spans="5:5">
      <c r="E3218" s="34"/>
    </row>
    <row r="3219" spans="5:5">
      <c r="E3219" s="34"/>
    </row>
    <row r="3220" spans="5:5">
      <c r="E3220" s="34"/>
    </row>
    <row r="3221" spans="5:5">
      <c r="E3221" s="34"/>
    </row>
    <row r="3222" spans="5:5">
      <c r="E3222" s="34"/>
    </row>
    <row r="3223" spans="5:5">
      <c r="E3223" s="34"/>
    </row>
    <row r="3224" spans="5:5">
      <c r="E3224" s="34"/>
    </row>
    <row r="3225" spans="5:5">
      <c r="E3225" s="34"/>
    </row>
    <row r="3226" spans="5:5">
      <c r="E3226" s="34"/>
    </row>
    <row r="3227" spans="5:5">
      <c r="E3227" s="34"/>
    </row>
    <row r="3228" spans="5:5">
      <c r="E3228" s="34"/>
    </row>
    <row r="3229" spans="5:5">
      <c r="E3229" s="34"/>
    </row>
    <row r="3230" spans="5:5">
      <c r="E3230" s="34"/>
    </row>
    <row r="3231" spans="5:5">
      <c r="E3231" s="34"/>
    </row>
    <row r="3232" spans="5:5">
      <c r="E3232" s="34"/>
    </row>
    <row r="3233" spans="5:5">
      <c r="E3233" s="34"/>
    </row>
    <row r="3234" spans="5:5">
      <c r="E3234" s="34"/>
    </row>
    <row r="3235" spans="5:5">
      <c r="E3235" s="34"/>
    </row>
    <row r="3236" spans="5:5">
      <c r="E3236" s="34"/>
    </row>
    <row r="3237" spans="5:5">
      <c r="E3237" s="34"/>
    </row>
    <row r="3238" spans="5:5">
      <c r="E3238" s="34"/>
    </row>
    <row r="3239" spans="5:5">
      <c r="E3239" s="34"/>
    </row>
    <row r="3240" spans="5:5">
      <c r="E3240" s="34"/>
    </row>
    <row r="3241" spans="5:5">
      <c r="E3241" s="34"/>
    </row>
    <row r="3242" spans="5:5">
      <c r="E3242" s="34"/>
    </row>
    <row r="3243" spans="5:5">
      <c r="E3243" s="34"/>
    </row>
    <row r="3244" spans="5:5">
      <c r="E3244" s="34"/>
    </row>
    <row r="3245" spans="5:5">
      <c r="E3245" s="34"/>
    </row>
    <row r="3246" spans="5:5">
      <c r="E3246" s="34"/>
    </row>
    <row r="3247" spans="5:5">
      <c r="E3247" s="34"/>
    </row>
    <row r="3248" spans="5:5">
      <c r="E3248" s="34"/>
    </row>
    <row r="3249" spans="5:5">
      <c r="E3249" s="34"/>
    </row>
    <row r="3250" spans="5:5">
      <c r="E3250" s="34"/>
    </row>
    <row r="3251" spans="5:5">
      <c r="E3251" s="34"/>
    </row>
    <row r="3252" spans="5:5">
      <c r="E3252" s="34"/>
    </row>
    <row r="3253" spans="5:5">
      <c r="E3253" s="34"/>
    </row>
    <row r="3254" spans="5:5">
      <c r="E3254" s="34"/>
    </row>
    <row r="3255" spans="5:5">
      <c r="E3255" s="34"/>
    </row>
    <row r="3256" spans="5:5">
      <c r="E3256" s="34"/>
    </row>
    <row r="3257" spans="5:5">
      <c r="E3257" s="34"/>
    </row>
    <row r="3258" spans="5:5">
      <c r="E3258" s="34"/>
    </row>
    <row r="3259" spans="5:5">
      <c r="E3259" s="34"/>
    </row>
    <row r="3260" spans="5:5">
      <c r="E3260" s="34"/>
    </row>
    <row r="3261" spans="5:5">
      <c r="E3261" s="34"/>
    </row>
    <row r="3262" spans="5:5">
      <c r="E3262" s="34"/>
    </row>
    <row r="3263" spans="5:5">
      <c r="E3263" s="34"/>
    </row>
    <row r="3264" spans="5:5">
      <c r="E3264" s="34"/>
    </row>
    <row r="3265" spans="5:5">
      <c r="E3265" s="34"/>
    </row>
    <row r="3266" spans="5:5">
      <c r="E3266" s="34"/>
    </row>
    <row r="3267" spans="5:5">
      <c r="E3267" s="34"/>
    </row>
    <row r="3268" spans="5:5">
      <c r="E3268" s="34"/>
    </row>
    <row r="3269" spans="5:5">
      <c r="E3269" s="34"/>
    </row>
    <row r="3270" spans="5:5">
      <c r="E3270" s="34"/>
    </row>
    <row r="3271" spans="5:5">
      <c r="E3271" s="34"/>
    </row>
    <row r="3272" spans="5:5">
      <c r="E3272" s="34"/>
    </row>
    <row r="3273" spans="5:5">
      <c r="E3273" s="34"/>
    </row>
    <row r="3274" spans="5:5">
      <c r="E3274" s="34"/>
    </row>
    <row r="3275" spans="5:5">
      <c r="E3275" s="34"/>
    </row>
    <row r="3276" spans="5:5">
      <c r="E3276" s="34"/>
    </row>
    <row r="3277" spans="5:5">
      <c r="E3277" s="34"/>
    </row>
    <row r="3278" spans="5:5">
      <c r="E3278" s="34"/>
    </row>
    <row r="3279" spans="5:5">
      <c r="E3279" s="34"/>
    </row>
    <row r="3280" spans="5:5">
      <c r="E3280" s="34"/>
    </row>
    <row r="3281" spans="5:5">
      <c r="E3281" s="34"/>
    </row>
    <row r="3282" spans="5:5">
      <c r="E3282" s="34"/>
    </row>
    <row r="3283" spans="5:5">
      <c r="E3283" s="34"/>
    </row>
    <row r="3284" spans="5:5">
      <c r="E3284" s="34"/>
    </row>
    <row r="3285" spans="5:5">
      <c r="E3285" s="34"/>
    </row>
    <row r="3286" spans="5:5">
      <c r="E3286" s="34"/>
    </row>
    <row r="3287" spans="5:5">
      <c r="E3287" s="34"/>
    </row>
    <row r="3288" spans="5:5">
      <c r="E3288" s="34"/>
    </row>
    <row r="3289" spans="5:5">
      <c r="E3289" s="34"/>
    </row>
    <row r="3290" spans="5:5">
      <c r="E3290" s="34"/>
    </row>
    <row r="3291" spans="5:5">
      <c r="E3291" s="34"/>
    </row>
    <row r="3292" spans="5:5">
      <c r="E3292" s="34"/>
    </row>
    <row r="3293" spans="5:5">
      <c r="E3293" s="34"/>
    </row>
    <row r="3294" spans="5:5">
      <c r="E3294" s="34"/>
    </row>
    <row r="3295" spans="5:5">
      <c r="E3295" s="34"/>
    </row>
    <row r="3296" spans="5:5">
      <c r="E3296" s="34"/>
    </row>
    <row r="3297" spans="5:5">
      <c r="E3297" s="34"/>
    </row>
    <row r="3298" spans="5:5">
      <c r="E3298" s="34"/>
    </row>
    <row r="3299" spans="5:5">
      <c r="E3299" s="34"/>
    </row>
    <row r="3300" spans="5:5">
      <c r="E3300" s="34"/>
    </row>
    <row r="3301" spans="5:5">
      <c r="E3301" s="34"/>
    </row>
    <row r="3302" spans="5:5">
      <c r="E3302" s="34"/>
    </row>
    <row r="3303" spans="5:5">
      <c r="E3303" s="34"/>
    </row>
    <row r="3304" spans="5:5">
      <c r="E3304" s="34"/>
    </row>
    <row r="3305" spans="5:5">
      <c r="E3305" s="34"/>
    </row>
    <row r="3306" spans="5:5">
      <c r="E3306" s="34"/>
    </row>
    <row r="3307" spans="5:5">
      <c r="E3307" s="34"/>
    </row>
    <row r="3308" spans="5:5">
      <c r="E3308" s="34"/>
    </row>
    <row r="3309" spans="5:5">
      <c r="E3309" s="34"/>
    </row>
    <row r="3310" spans="5:5">
      <c r="E3310" s="34"/>
    </row>
    <row r="3311" spans="5:5">
      <c r="E3311" s="34"/>
    </row>
    <row r="3312" spans="5:5">
      <c r="E3312" s="34"/>
    </row>
    <row r="3313" spans="5:5">
      <c r="E3313" s="34"/>
    </row>
    <row r="3314" spans="5:5">
      <c r="E3314" s="34"/>
    </row>
    <row r="3315" spans="5:5">
      <c r="E3315" s="34"/>
    </row>
    <row r="3316" spans="5:5">
      <c r="E3316" s="34"/>
    </row>
    <row r="3317" spans="5:5">
      <c r="E3317" s="34"/>
    </row>
    <row r="3318" spans="5:5">
      <c r="E3318" s="34"/>
    </row>
    <row r="3319" spans="5:5">
      <c r="E3319" s="34"/>
    </row>
    <row r="3320" spans="5:5">
      <c r="E3320" s="34"/>
    </row>
    <row r="3321" spans="5:5">
      <c r="E3321" s="34"/>
    </row>
    <row r="3322" spans="5:5">
      <c r="E3322" s="34"/>
    </row>
    <row r="3323" spans="5:5">
      <c r="E3323" s="34"/>
    </row>
    <row r="3324" spans="5:5">
      <c r="E3324" s="34"/>
    </row>
    <row r="3325" spans="5:5">
      <c r="E3325" s="34"/>
    </row>
    <row r="3326" spans="5:5">
      <c r="E3326" s="34"/>
    </row>
    <row r="3327" spans="5:5">
      <c r="E3327" s="34"/>
    </row>
    <row r="3328" spans="5:5">
      <c r="E3328" s="34"/>
    </row>
    <row r="3329" spans="5:5">
      <c r="E3329" s="34"/>
    </row>
    <row r="3330" spans="5:5">
      <c r="E3330" s="34"/>
    </row>
    <row r="3331" spans="5:5">
      <c r="E3331" s="34"/>
    </row>
    <row r="3332" spans="5:5">
      <c r="E3332" s="34"/>
    </row>
    <row r="3333" spans="5:5">
      <c r="E3333" s="34"/>
    </row>
    <row r="3334" spans="5:5">
      <c r="E3334" s="34"/>
    </row>
    <row r="3335" spans="5:5">
      <c r="E3335" s="34"/>
    </row>
    <row r="3336" spans="5:5">
      <c r="E3336" s="34"/>
    </row>
    <row r="3337" spans="5:5">
      <c r="E3337" s="34"/>
    </row>
    <row r="3338" spans="5:5">
      <c r="E3338" s="34"/>
    </row>
    <row r="3339" spans="5:5">
      <c r="E3339" s="34"/>
    </row>
    <row r="3340" spans="5:5">
      <c r="E3340" s="34"/>
    </row>
    <row r="3341" spans="5:5">
      <c r="E3341" s="34"/>
    </row>
    <row r="3342" spans="5:5">
      <c r="E3342" s="34"/>
    </row>
    <row r="3343" spans="5:5">
      <c r="E3343" s="34"/>
    </row>
    <row r="3344" spans="5:5">
      <c r="E3344" s="34"/>
    </row>
    <row r="3345" spans="5:5">
      <c r="E3345" s="34"/>
    </row>
    <row r="3346" spans="5:5">
      <c r="E3346" s="34"/>
    </row>
    <row r="3347" spans="5:5">
      <c r="E3347" s="34"/>
    </row>
    <row r="3348" spans="5:5">
      <c r="E3348" s="34"/>
    </row>
    <row r="3349" spans="5:5">
      <c r="E3349" s="34"/>
    </row>
    <row r="3350" spans="5:5">
      <c r="E3350" s="34"/>
    </row>
    <row r="3351" spans="5:5">
      <c r="E3351" s="34"/>
    </row>
    <row r="3352" spans="5:5">
      <c r="E3352" s="34"/>
    </row>
    <row r="3353" spans="5:5">
      <c r="E3353" s="34"/>
    </row>
    <row r="3354" spans="5:5">
      <c r="E3354" s="34"/>
    </row>
    <row r="3355" spans="5:5">
      <c r="E3355" s="34"/>
    </row>
    <row r="3356" spans="5:5">
      <c r="E3356" s="34"/>
    </row>
    <row r="3357" spans="5:5">
      <c r="E3357" s="34"/>
    </row>
    <row r="3358" spans="5:5">
      <c r="E3358" s="34"/>
    </row>
    <row r="3359" spans="5:5">
      <c r="E3359" s="34"/>
    </row>
    <row r="3360" spans="5:5">
      <c r="E3360" s="34"/>
    </row>
    <row r="3361" spans="5:5">
      <c r="E3361" s="34"/>
    </row>
    <row r="3362" spans="5:5">
      <c r="E3362" s="34"/>
    </row>
    <row r="3363" spans="5:5">
      <c r="E3363" s="34"/>
    </row>
    <row r="3364" spans="5:5">
      <c r="E3364" s="34"/>
    </row>
    <row r="3365" spans="5:5">
      <c r="E3365" s="34"/>
    </row>
    <row r="3366" spans="5:5">
      <c r="E3366" s="34"/>
    </row>
    <row r="3367" spans="5:5">
      <c r="E3367" s="34"/>
    </row>
    <row r="3368" spans="5:5">
      <c r="E3368" s="34"/>
    </row>
    <row r="3369" spans="5:5">
      <c r="E3369" s="34"/>
    </row>
    <row r="3370" spans="5:5">
      <c r="E3370" s="34"/>
    </row>
    <row r="3371" spans="5:5">
      <c r="E3371" s="34"/>
    </row>
    <row r="3372" spans="5:5">
      <c r="E3372" s="34"/>
    </row>
    <row r="3373" spans="5:5">
      <c r="E3373" s="34"/>
    </row>
    <row r="3374" spans="5:5">
      <c r="E3374" s="34"/>
    </row>
    <row r="3375" spans="5:5">
      <c r="E3375" s="34"/>
    </row>
    <row r="3376" spans="5:5">
      <c r="E3376" s="34"/>
    </row>
    <row r="3377" spans="5:5">
      <c r="E3377" s="34"/>
    </row>
    <row r="3378" spans="5:5">
      <c r="E3378" s="34"/>
    </row>
    <row r="3379" spans="5:5">
      <c r="E3379" s="34"/>
    </row>
    <row r="3380" spans="5:5">
      <c r="E3380" s="34"/>
    </row>
    <row r="3381" spans="5:5">
      <c r="E3381" s="34"/>
    </row>
    <row r="3382" spans="5:5">
      <c r="E3382" s="34"/>
    </row>
    <row r="3383" spans="5:5">
      <c r="E3383" s="34"/>
    </row>
    <row r="3384" spans="5:5">
      <c r="E3384" s="34"/>
    </row>
    <row r="3385" spans="5:5">
      <c r="E3385" s="34"/>
    </row>
    <row r="3386" spans="5:5">
      <c r="E3386" s="34"/>
    </row>
    <row r="3387" spans="5:5">
      <c r="E3387" s="34"/>
    </row>
    <row r="3388" spans="5:5">
      <c r="E3388" s="34"/>
    </row>
    <row r="3389" spans="5:5">
      <c r="E3389" s="34"/>
    </row>
    <row r="3390" spans="5:5">
      <c r="E3390" s="34"/>
    </row>
    <row r="3391" spans="5:5">
      <c r="E3391" s="34"/>
    </row>
    <row r="3392" spans="5:5">
      <c r="E3392" s="34"/>
    </row>
    <row r="3393" spans="5:5">
      <c r="E3393" s="34"/>
    </row>
    <row r="3394" spans="5:5">
      <c r="E3394" s="34"/>
    </row>
    <row r="3395" spans="5:5">
      <c r="E3395" s="34"/>
    </row>
    <row r="3396" spans="5:5">
      <c r="E3396" s="34"/>
    </row>
    <row r="3397" spans="5:5">
      <c r="E3397" s="34"/>
    </row>
    <row r="3398" spans="5:5">
      <c r="E3398" s="34"/>
    </row>
    <row r="3399" spans="5:5">
      <c r="E3399" s="34"/>
    </row>
    <row r="3400" spans="5:5">
      <c r="E3400" s="34"/>
    </row>
    <row r="3401" spans="5:5">
      <c r="E3401" s="34"/>
    </row>
    <row r="3402" spans="5:5">
      <c r="E3402" s="34"/>
    </row>
    <row r="3403" spans="5:5">
      <c r="E3403" s="34"/>
    </row>
    <row r="3404" spans="5:5">
      <c r="E3404" s="34"/>
    </row>
    <row r="3405" spans="5:5">
      <c r="E3405" s="34"/>
    </row>
    <row r="3406" spans="5:5">
      <c r="E3406" s="34"/>
    </row>
    <row r="3407" spans="5:5">
      <c r="E3407" s="34"/>
    </row>
    <row r="3408" spans="5:5">
      <c r="E3408" s="34"/>
    </row>
    <row r="3409" spans="5:5">
      <c r="E3409" s="34"/>
    </row>
    <row r="3410" spans="5:5">
      <c r="E3410" s="34"/>
    </row>
    <row r="3411" spans="5:5">
      <c r="E3411" s="34"/>
    </row>
    <row r="3412" spans="5:5">
      <c r="E3412" s="34"/>
    </row>
    <row r="3413" spans="5:5">
      <c r="E3413" s="34"/>
    </row>
    <row r="3414" spans="5:5">
      <c r="E3414" s="34"/>
    </row>
    <row r="3415" spans="5:5">
      <c r="E3415" s="34"/>
    </row>
    <row r="3416" spans="5:5">
      <c r="E3416" s="34"/>
    </row>
    <row r="3417" spans="5:5">
      <c r="E3417" s="34"/>
    </row>
    <row r="3418" spans="5:5">
      <c r="E3418" s="34"/>
    </row>
    <row r="3419" spans="5:5">
      <c r="E3419" s="34"/>
    </row>
    <row r="3420" spans="5:5">
      <c r="E3420" s="34"/>
    </row>
    <row r="3421" spans="5:5">
      <c r="E3421" s="34"/>
    </row>
    <row r="3422" spans="5:5">
      <c r="E3422" s="34"/>
    </row>
    <row r="3423" spans="5:5">
      <c r="E3423" s="34"/>
    </row>
    <row r="3424" spans="5:5">
      <c r="E3424" s="34"/>
    </row>
    <row r="3425" spans="5:5">
      <c r="E3425" s="34"/>
    </row>
    <row r="3426" spans="5:5">
      <c r="E3426" s="34"/>
    </row>
    <row r="3427" spans="5:5">
      <c r="E3427" s="34"/>
    </row>
    <row r="3428" spans="5:5">
      <c r="E3428" s="34"/>
    </row>
    <row r="3429" spans="5:5">
      <c r="E3429" s="34"/>
    </row>
    <row r="3430" spans="5:5">
      <c r="E3430" s="34"/>
    </row>
    <row r="3431" spans="5:5">
      <c r="E3431" s="34"/>
    </row>
    <row r="3432" spans="5:5">
      <c r="E3432" s="34"/>
    </row>
    <row r="3433" spans="5:5">
      <c r="E3433" s="34"/>
    </row>
    <row r="3434" spans="5:5">
      <c r="E3434" s="34"/>
    </row>
    <row r="3435" spans="5:5">
      <c r="E3435" s="34"/>
    </row>
    <row r="3436" spans="5:5">
      <c r="E3436" s="34"/>
    </row>
    <row r="3437" spans="5:5">
      <c r="E3437" s="34"/>
    </row>
    <row r="3438" spans="5:5">
      <c r="E3438" s="34"/>
    </row>
    <row r="3439" spans="5:5">
      <c r="E3439" s="34"/>
    </row>
    <row r="3440" spans="5:5">
      <c r="E3440" s="34"/>
    </row>
    <row r="3441" spans="5:5">
      <c r="E3441" s="34"/>
    </row>
    <row r="3442" spans="5:5">
      <c r="E3442" s="34"/>
    </row>
    <row r="3443" spans="5:5">
      <c r="E3443" s="34"/>
    </row>
    <row r="3444" spans="5:5">
      <c r="E3444" s="34"/>
    </row>
    <row r="3445" spans="5:5">
      <c r="E3445" s="34"/>
    </row>
    <row r="3446" spans="5:5">
      <c r="E3446" s="34"/>
    </row>
    <row r="3447" spans="5:5">
      <c r="E3447" s="34"/>
    </row>
    <row r="3448" spans="5:5">
      <c r="E3448" s="34"/>
    </row>
    <row r="3449" spans="5:5">
      <c r="E3449" s="34"/>
    </row>
    <row r="3450" spans="5:5">
      <c r="E3450" s="34"/>
    </row>
    <row r="3451" spans="5:5">
      <c r="E3451" s="34"/>
    </row>
    <row r="3452" spans="5:5">
      <c r="E3452" s="34"/>
    </row>
    <row r="3453" spans="5:5">
      <c r="E3453" s="34"/>
    </row>
    <row r="3454" spans="5:5">
      <c r="E3454" s="34"/>
    </row>
    <row r="3455" spans="5:5">
      <c r="E3455" s="34"/>
    </row>
    <row r="3456" spans="5:5">
      <c r="E3456" s="34"/>
    </row>
    <row r="3457" spans="5:5">
      <c r="E3457" s="34"/>
    </row>
    <row r="3458" spans="5:5">
      <c r="E3458" s="34"/>
    </row>
    <row r="3459" spans="5:5">
      <c r="E3459" s="34"/>
    </row>
    <row r="3460" spans="5:5">
      <c r="E3460" s="34"/>
    </row>
    <row r="3461" spans="5:5">
      <c r="E3461" s="34"/>
    </row>
    <row r="3462" spans="5:5">
      <c r="E3462" s="34"/>
    </row>
    <row r="3463" spans="5:5">
      <c r="E3463" s="34"/>
    </row>
    <row r="3464" spans="5:5">
      <c r="E3464" s="34"/>
    </row>
    <row r="3465" spans="5:5">
      <c r="E3465" s="34"/>
    </row>
    <row r="3466" spans="5:5">
      <c r="E3466" s="34"/>
    </row>
    <row r="3467" spans="5:5">
      <c r="E3467" s="34"/>
    </row>
    <row r="3468" spans="5:5">
      <c r="E3468" s="34"/>
    </row>
    <row r="3469" spans="5:5">
      <c r="E3469" s="34"/>
    </row>
    <row r="3470" spans="5:5">
      <c r="E3470" s="34"/>
    </row>
    <row r="3471" spans="5:5">
      <c r="E3471" s="34"/>
    </row>
    <row r="3472" spans="5:5">
      <c r="E3472" s="34"/>
    </row>
    <row r="3473" spans="5:5">
      <c r="E3473" s="34"/>
    </row>
    <row r="3474" spans="5:5">
      <c r="E3474" s="34"/>
    </row>
    <row r="3475" spans="5:5">
      <c r="E3475" s="34"/>
    </row>
    <row r="3476" spans="5:5">
      <c r="E3476" s="34"/>
    </row>
    <row r="3477" spans="5:5">
      <c r="E3477" s="34"/>
    </row>
    <row r="3478" spans="5:5">
      <c r="E3478" s="34"/>
    </row>
    <row r="3479" spans="5:5">
      <c r="E3479" s="34"/>
    </row>
    <row r="3480" spans="5:5">
      <c r="E3480" s="34"/>
    </row>
    <row r="3481" spans="5:5">
      <c r="E3481" s="34"/>
    </row>
    <row r="3482" spans="5:5">
      <c r="E3482" s="34"/>
    </row>
    <row r="3483" spans="5:5">
      <c r="E3483" s="34"/>
    </row>
    <row r="3484" spans="5:5">
      <c r="E3484" s="34"/>
    </row>
    <row r="3485" spans="5:5">
      <c r="E3485" s="34"/>
    </row>
    <row r="3486" spans="5:5">
      <c r="E3486" s="34"/>
    </row>
    <row r="3487" spans="5:5">
      <c r="E3487" s="34"/>
    </row>
    <row r="3488" spans="5:5">
      <c r="E3488" s="34"/>
    </row>
    <row r="3489" spans="5:5">
      <c r="E3489" s="34"/>
    </row>
    <row r="3490" spans="5:5">
      <c r="E3490" s="34"/>
    </row>
    <row r="3491" spans="5:5">
      <c r="E3491" s="34"/>
    </row>
    <row r="3492" spans="5:5">
      <c r="E3492" s="34"/>
    </row>
    <row r="3493" spans="5:5">
      <c r="E3493" s="34"/>
    </row>
    <row r="3494" spans="5:5">
      <c r="E3494" s="34"/>
    </row>
    <row r="3495" spans="5:5">
      <c r="E3495" s="34"/>
    </row>
    <row r="3496" spans="5:5">
      <c r="E3496" s="34"/>
    </row>
    <row r="3497" spans="5:5">
      <c r="E3497" s="34"/>
    </row>
    <row r="3498" spans="5:5">
      <c r="E3498" s="34"/>
    </row>
    <row r="3499" spans="5:5">
      <c r="E3499" s="34"/>
    </row>
    <row r="3500" spans="5:5">
      <c r="E3500" s="34"/>
    </row>
    <row r="3501" spans="5:5">
      <c r="E3501" s="34"/>
    </row>
    <row r="3502" spans="5:5">
      <c r="E3502" s="34"/>
    </row>
    <row r="3503" spans="5:5">
      <c r="E3503" s="34"/>
    </row>
    <row r="3504" spans="5:5">
      <c r="E3504" s="34"/>
    </row>
    <row r="3505" spans="5:5">
      <c r="E3505" s="34"/>
    </row>
    <row r="3506" spans="5:5">
      <c r="E3506" s="34"/>
    </row>
    <row r="3507" spans="5:5">
      <c r="E3507" s="34"/>
    </row>
    <row r="3508" spans="5:5">
      <c r="E3508" s="34"/>
    </row>
    <row r="3509" spans="5:5">
      <c r="E3509" s="34"/>
    </row>
    <row r="3510" spans="5:5">
      <c r="E3510" s="34"/>
    </row>
    <row r="3511" spans="5:5">
      <c r="E3511" s="34"/>
    </row>
    <row r="3512" spans="5:5">
      <c r="E3512" s="34"/>
    </row>
    <row r="3513" spans="5:5">
      <c r="E3513" s="34"/>
    </row>
    <row r="3514" spans="5:5">
      <c r="E3514" s="34"/>
    </row>
    <row r="3515" spans="5:5">
      <c r="E3515" s="34"/>
    </row>
    <row r="3516" spans="5:5">
      <c r="E3516" s="34"/>
    </row>
    <row r="3517" spans="5:5">
      <c r="E3517" s="34"/>
    </row>
    <row r="3518" spans="5:5">
      <c r="E3518" s="34"/>
    </row>
    <row r="3519" spans="5:5">
      <c r="E3519" s="34"/>
    </row>
    <row r="3520" spans="5:5">
      <c r="E3520" s="34"/>
    </row>
    <row r="3521" spans="5:5">
      <c r="E3521" s="34"/>
    </row>
    <row r="3522" spans="5:5">
      <c r="E3522" s="34"/>
    </row>
    <row r="3523" spans="5:5">
      <c r="E3523" s="34"/>
    </row>
    <row r="3524" spans="5:5">
      <c r="E3524" s="34"/>
    </row>
    <row r="3525" spans="5:5">
      <c r="E3525" s="34"/>
    </row>
    <row r="3526" spans="5:5">
      <c r="E3526" s="34"/>
    </row>
    <row r="3527" spans="5:5">
      <c r="E3527" s="34"/>
    </row>
    <row r="3528" spans="5:5">
      <c r="E3528" s="34"/>
    </row>
    <row r="3529" spans="5:5">
      <c r="E3529" s="34"/>
    </row>
    <row r="3530" spans="5:5">
      <c r="E3530" s="34"/>
    </row>
    <row r="3531" spans="5:5">
      <c r="E3531" s="34"/>
    </row>
    <row r="3532" spans="5:5">
      <c r="E3532" s="34"/>
    </row>
    <row r="3533" spans="5:5">
      <c r="E3533" s="34"/>
    </row>
    <row r="3534" spans="5:5">
      <c r="E3534" s="34"/>
    </row>
    <row r="3535" spans="5:5">
      <c r="E3535" s="34"/>
    </row>
    <row r="3536" spans="5:5">
      <c r="E3536" s="34"/>
    </row>
    <row r="3537" spans="5:5">
      <c r="E3537" s="34"/>
    </row>
    <row r="3538" spans="5:5">
      <c r="E3538" s="34"/>
    </row>
    <row r="3539" spans="5:5">
      <c r="E3539" s="34"/>
    </row>
    <row r="3540" spans="5:5">
      <c r="E3540" s="34"/>
    </row>
    <row r="3541" spans="5:5">
      <c r="E3541" s="34"/>
    </row>
    <row r="3542" spans="5:5">
      <c r="E3542" s="34"/>
    </row>
    <row r="3543" spans="5:5">
      <c r="E3543" s="34"/>
    </row>
    <row r="3544" spans="5:5">
      <c r="E3544" s="34"/>
    </row>
    <row r="3545" spans="5:5">
      <c r="E3545" s="34"/>
    </row>
    <row r="3546" spans="5:5">
      <c r="E3546" s="34"/>
    </row>
    <row r="3547" spans="5:5">
      <c r="E3547" s="34"/>
    </row>
    <row r="3548" spans="5:5">
      <c r="E3548" s="34"/>
    </row>
    <row r="3549" spans="5:5">
      <c r="E3549" s="34"/>
    </row>
    <row r="3550" spans="5:5">
      <c r="E3550" s="34"/>
    </row>
    <row r="3551" spans="5:5">
      <c r="E3551" s="34"/>
    </row>
    <row r="3552" spans="5:5">
      <c r="E3552" s="34"/>
    </row>
    <row r="3553" spans="5:5">
      <c r="E3553" s="34"/>
    </row>
    <row r="3554" spans="5:5">
      <c r="E3554" s="34"/>
    </row>
    <row r="3555" spans="5:5">
      <c r="E3555" s="34"/>
    </row>
    <row r="3556" spans="5:5">
      <c r="E3556" s="34"/>
    </row>
    <row r="3557" spans="5:5">
      <c r="E3557" s="34"/>
    </row>
    <row r="3558" spans="5:5">
      <c r="E3558" s="34"/>
    </row>
    <row r="3559" spans="5:5">
      <c r="E3559" s="34"/>
    </row>
    <row r="3560" spans="5:5">
      <c r="E3560" s="34"/>
    </row>
    <row r="3561" spans="5:5">
      <c r="E3561" s="34"/>
    </row>
    <row r="3562" spans="5:5">
      <c r="E3562" s="34"/>
    </row>
    <row r="3563" spans="5:5">
      <c r="E3563" s="34"/>
    </row>
    <row r="3564" spans="5:5">
      <c r="E3564" s="34"/>
    </row>
    <row r="3565" spans="5:5">
      <c r="E3565" s="34"/>
    </row>
    <row r="3566" spans="5:5">
      <c r="E3566" s="34"/>
    </row>
    <row r="3567" spans="5:5">
      <c r="E3567" s="34"/>
    </row>
    <row r="3568" spans="5:5">
      <c r="E3568" s="34"/>
    </row>
    <row r="3569" spans="5:5">
      <c r="E3569" s="34"/>
    </row>
    <row r="3570" spans="5:5">
      <c r="E3570" s="34"/>
    </row>
    <row r="3571" spans="5:5">
      <c r="E3571" s="34"/>
    </row>
    <row r="3572" spans="5:5">
      <c r="E3572" s="34"/>
    </row>
    <row r="3573" spans="5:5">
      <c r="E3573" s="34"/>
    </row>
    <row r="3574" spans="5:5">
      <c r="E3574" s="34"/>
    </row>
    <row r="3575" spans="5:5">
      <c r="E3575" s="34"/>
    </row>
    <row r="3576" spans="5:5">
      <c r="E3576" s="34"/>
    </row>
    <row r="3577" spans="5:5">
      <c r="E3577" s="34"/>
    </row>
    <row r="3578" spans="5:5">
      <c r="E3578" s="34"/>
    </row>
    <row r="3579" spans="5:5">
      <c r="E3579" s="34"/>
    </row>
    <row r="3580" spans="5:5">
      <c r="E3580" s="34"/>
    </row>
    <row r="3581" spans="5:5">
      <c r="E3581" s="34"/>
    </row>
    <row r="3582" spans="5:5">
      <c r="E3582" s="34"/>
    </row>
    <row r="3583" spans="5:5">
      <c r="E3583" s="34"/>
    </row>
    <row r="3584" spans="5:5">
      <c r="E3584" s="34"/>
    </row>
    <row r="3585" spans="5:5">
      <c r="E3585" s="34"/>
    </row>
    <row r="3586" spans="5:5">
      <c r="E3586" s="34"/>
    </row>
    <row r="3587" spans="5:5">
      <c r="E3587" s="34"/>
    </row>
    <row r="3588" spans="5:5">
      <c r="E3588" s="34"/>
    </row>
    <row r="3589" spans="5:5">
      <c r="E3589" s="34"/>
    </row>
    <row r="3590" spans="5:5">
      <c r="E3590" s="34"/>
    </row>
    <row r="3591" spans="5:5">
      <c r="E3591" s="34"/>
    </row>
    <row r="3592" spans="5:5">
      <c r="E3592" s="34"/>
    </row>
    <row r="3593" spans="5:5">
      <c r="E3593" s="34"/>
    </row>
    <row r="3594" spans="5:5">
      <c r="E3594" s="34"/>
    </row>
    <row r="3595" spans="5:5">
      <c r="E3595" s="34"/>
    </row>
    <row r="3596" spans="5:5">
      <c r="E3596" s="34"/>
    </row>
    <row r="3597" spans="5:5">
      <c r="E3597" s="34"/>
    </row>
    <row r="3598" spans="5:5">
      <c r="E3598" s="34"/>
    </row>
    <row r="3599" spans="5:5">
      <c r="E3599" s="34"/>
    </row>
    <row r="3600" spans="5:5">
      <c r="E3600" s="34"/>
    </row>
    <row r="3601" spans="5:5">
      <c r="E3601" s="34"/>
    </row>
    <row r="3602" spans="5:5">
      <c r="E3602" s="34"/>
    </row>
    <row r="3603" spans="5:5">
      <c r="E3603" s="34"/>
    </row>
    <row r="3604" spans="5:5">
      <c r="E3604" s="34"/>
    </row>
    <row r="3605" spans="5:5">
      <c r="E3605" s="34"/>
    </row>
    <row r="3606" spans="5:5">
      <c r="E3606" s="34"/>
    </row>
    <row r="3607" spans="5:5">
      <c r="E3607" s="34"/>
    </row>
    <row r="3608" spans="5:5">
      <c r="E3608" s="34"/>
    </row>
    <row r="3609" spans="5:5">
      <c r="E3609" s="34"/>
    </row>
    <row r="3610" spans="5:5">
      <c r="E3610" s="34"/>
    </row>
    <row r="3611" spans="5:5">
      <c r="E3611" s="34"/>
    </row>
    <row r="3612" spans="5:5">
      <c r="E3612" s="34"/>
    </row>
    <row r="3613" spans="5:5">
      <c r="E3613" s="34"/>
    </row>
    <row r="3614" spans="5:5">
      <c r="E3614" s="34"/>
    </row>
    <row r="3615" spans="5:5">
      <c r="E3615" s="34"/>
    </row>
    <row r="3616" spans="5:5">
      <c r="E3616" s="34"/>
    </row>
    <row r="3617" spans="5:5">
      <c r="E3617" s="34"/>
    </row>
    <row r="3618" spans="5:5">
      <c r="E3618" s="34"/>
    </row>
    <row r="3619" spans="5:5">
      <c r="E3619" s="34"/>
    </row>
    <row r="3620" spans="5:5">
      <c r="E3620" s="34"/>
    </row>
    <row r="3621" spans="5:5">
      <c r="E3621" s="34"/>
    </row>
    <row r="3622" spans="5:5">
      <c r="E3622" s="34"/>
    </row>
    <row r="3623" spans="5:5">
      <c r="E3623" s="34"/>
    </row>
    <row r="3624" spans="5:5">
      <c r="E3624" s="34"/>
    </row>
    <row r="3625" spans="5:5">
      <c r="E3625" s="34"/>
    </row>
    <row r="3626" spans="5:5">
      <c r="E3626" s="34"/>
    </row>
    <row r="3627" spans="5:5">
      <c r="E3627" s="34"/>
    </row>
    <row r="3628" spans="5:5">
      <c r="E3628" s="34"/>
    </row>
    <row r="3629" spans="5:5">
      <c r="E3629" s="34"/>
    </row>
    <row r="3630" spans="5:5">
      <c r="E3630" s="34"/>
    </row>
    <row r="3631" spans="5:5">
      <c r="E3631" s="34"/>
    </row>
    <row r="3632" spans="5:5">
      <c r="E3632" s="34"/>
    </row>
    <row r="3633" spans="5:5">
      <c r="E3633" s="34"/>
    </row>
    <row r="3634" spans="5:5">
      <c r="E3634" s="34"/>
    </row>
    <row r="3635" spans="5:5">
      <c r="E3635" s="34"/>
    </row>
    <row r="3636" spans="5:5">
      <c r="E3636" s="34"/>
    </row>
    <row r="3637" spans="5:5">
      <c r="E3637" s="34"/>
    </row>
    <row r="3638" spans="5:5">
      <c r="E3638" s="34"/>
    </row>
    <row r="3639" spans="5:5">
      <c r="E3639" s="34"/>
    </row>
    <row r="3640" spans="5:5">
      <c r="E3640" s="34"/>
    </row>
    <row r="3641" spans="5:5">
      <c r="E3641" s="34"/>
    </row>
    <row r="3642" spans="5:5">
      <c r="E3642" s="34"/>
    </row>
    <row r="3643" spans="5:5">
      <c r="E3643" s="34"/>
    </row>
    <row r="3644" spans="5:5">
      <c r="E3644" s="34"/>
    </row>
    <row r="3645" spans="5:5">
      <c r="E3645" s="34"/>
    </row>
    <row r="3646" spans="5:5">
      <c r="E3646" s="34"/>
    </row>
    <row r="3647" spans="5:5">
      <c r="E3647" s="34"/>
    </row>
    <row r="3648" spans="5:5">
      <c r="E3648" s="34"/>
    </row>
    <row r="3649" spans="5:5">
      <c r="E3649" s="34"/>
    </row>
    <row r="3650" spans="5:5">
      <c r="E3650" s="34"/>
    </row>
    <row r="3651" spans="5:5">
      <c r="E3651" s="34"/>
    </row>
    <row r="3652" spans="5:5">
      <c r="E3652" s="34"/>
    </row>
    <row r="3653" spans="5:5">
      <c r="E3653" s="34"/>
    </row>
    <row r="3654" spans="5:5">
      <c r="E3654" s="34"/>
    </row>
    <row r="3655" spans="5:5">
      <c r="E3655" s="34"/>
    </row>
    <row r="3656" spans="5:5">
      <c r="E3656" s="34"/>
    </row>
    <row r="3657" spans="5:5">
      <c r="E3657" s="34"/>
    </row>
    <row r="3658" spans="5:5">
      <c r="E3658" s="34"/>
    </row>
    <row r="3659" spans="5:5">
      <c r="E3659" s="34"/>
    </row>
    <row r="3660" spans="5:5">
      <c r="E3660" s="34"/>
    </row>
    <row r="3661" spans="5:5">
      <c r="E3661" s="34"/>
    </row>
    <row r="3662" spans="5:5">
      <c r="E3662" s="34"/>
    </row>
    <row r="3663" spans="5:5">
      <c r="E3663" s="34"/>
    </row>
    <row r="3664" spans="5:5">
      <c r="E3664" s="34"/>
    </row>
    <row r="3665" spans="5:5">
      <c r="E3665" s="34"/>
    </row>
    <row r="3666" spans="5:5">
      <c r="E3666" s="34"/>
    </row>
    <row r="3667" spans="5:5">
      <c r="E3667" s="34"/>
    </row>
    <row r="3668" spans="5:5">
      <c r="E3668" s="34"/>
    </row>
    <row r="3669" spans="5:5">
      <c r="E3669" s="34"/>
    </row>
    <row r="3670" spans="5:5">
      <c r="E3670" s="34"/>
    </row>
    <row r="3671" spans="5:5">
      <c r="E3671" s="34"/>
    </row>
    <row r="3672" spans="5:5">
      <c r="E3672" s="34"/>
    </row>
    <row r="3673" spans="5:5">
      <c r="E3673" s="34"/>
    </row>
    <row r="3674" spans="5:5">
      <c r="E3674" s="34"/>
    </row>
    <row r="3675" spans="5:5">
      <c r="E3675" s="34"/>
    </row>
    <row r="3676" spans="5:5">
      <c r="E3676" s="34"/>
    </row>
    <row r="3677" spans="5:5">
      <c r="E3677" s="34"/>
    </row>
    <row r="3678" spans="5:5">
      <c r="E3678" s="34"/>
    </row>
    <row r="3679" spans="5:5">
      <c r="E3679" s="34"/>
    </row>
    <row r="3680" spans="5:5">
      <c r="E3680" s="34"/>
    </row>
    <row r="3681" spans="5:5">
      <c r="E3681" s="34"/>
    </row>
    <row r="3682" spans="5:5">
      <c r="E3682" s="34"/>
    </row>
    <row r="3683" spans="5:5">
      <c r="E3683" s="34"/>
    </row>
    <row r="3684" spans="5:5">
      <c r="E3684" s="34"/>
    </row>
    <row r="3685" spans="5:5">
      <c r="E3685" s="34"/>
    </row>
    <row r="3686" spans="5:5">
      <c r="E3686" s="34"/>
    </row>
    <row r="3687" spans="5:5">
      <c r="E3687" s="34"/>
    </row>
    <row r="3688" spans="5:5">
      <c r="E3688" s="34"/>
    </row>
    <row r="3689" spans="5:5">
      <c r="E3689" s="34"/>
    </row>
    <row r="3690" spans="5:5">
      <c r="E3690" s="34"/>
    </row>
    <row r="3691" spans="5:5">
      <c r="E3691" s="34"/>
    </row>
    <row r="3692" spans="5:5">
      <c r="E3692" s="34"/>
    </row>
    <row r="3693" spans="5:5">
      <c r="E3693" s="34"/>
    </row>
    <row r="3694" spans="5:5">
      <c r="E3694" s="34"/>
    </row>
    <row r="3695" spans="5:5">
      <c r="E3695" s="34"/>
    </row>
    <row r="3696" spans="5:5">
      <c r="E3696" s="34"/>
    </row>
    <row r="3697" spans="5:5">
      <c r="E3697" s="34"/>
    </row>
    <row r="3698" spans="5:5">
      <c r="E3698" s="34"/>
    </row>
    <row r="3699" spans="5:5">
      <c r="E3699" s="34"/>
    </row>
    <row r="3700" spans="5:5">
      <c r="E3700" s="34"/>
    </row>
    <row r="3701" spans="5:5">
      <c r="E3701" s="34"/>
    </row>
    <row r="3702" spans="5:5">
      <c r="E3702" s="34"/>
    </row>
    <row r="3703" spans="5:5">
      <c r="E3703" s="34"/>
    </row>
    <row r="3704" spans="5:5">
      <c r="E3704" s="34"/>
    </row>
    <row r="3705" spans="5:5">
      <c r="E3705" s="34"/>
    </row>
    <row r="3706" spans="5:5">
      <c r="E3706" s="34"/>
    </row>
    <row r="3707" spans="5:5">
      <c r="E3707" s="34"/>
    </row>
    <row r="3708" spans="5:5">
      <c r="E3708" s="34"/>
    </row>
    <row r="3709" spans="5:5">
      <c r="E3709" s="34"/>
    </row>
    <row r="3710" spans="5:5">
      <c r="E3710" s="34"/>
    </row>
    <row r="3711" spans="5:5">
      <c r="E3711" s="34"/>
    </row>
    <row r="3712" spans="5:5">
      <c r="E3712" s="34"/>
    </row>
    <row r="3713" spans="5:5">
      <c r="E3713" s="34"/>
    </row>
    <row r="3714" spans="5:5">
      <c r="E3714" s="34"/>
    </row>
    <row r="3715" spans="5:5">
      <c r="E3715" s="34"/>
    </row>
    <row r="3716" spans="5:5">
      <c r="E3716" s="34"/>
    </row>
    <row r="3717" spans="5:5">
      <c r="E3717" s="34"/>
    </row>
    <row r="3718" spans="5:5">
      <c r="E3718" s="34"/>
    </row>
    <row r="3719" spans="5:5">
      <c r="E3719" s="34"/>
    </row>
    <row r="3720" spans="5:5">
      <c r="E3720" s="34"/>
    </row>
    <row r="3721" spans="5:5">
      <c r="E3721" s="34"/>
    </row>
    <row r="3722" spans="5:5">
      <c r="E3722" s="34"/>
    </row>
    <row r="3723" spans="5:5">
      <c r="E3723" s="34"/>
    </row>
    <row r="3724" spans="5:5">
      <c r="E3724" s="34"/>
    </row>
    <row r="3725" spans="5:5">
      <c r="E3725" s="34"/>
    </row>
    <row r="3726" spans="5:5">
      <c r="E3726" s="34"/>
    </row>
    <row r="3727" spans="5:5">
      <c r="E3727" s="34"/>
    </row>
    <row r="3728" spans="5:5">
      <c r="E3728" s="34"/>
    </row>
    <row r="3729" spans="5:5">
      <c r="E3729" s="34"/>
    </row>
    <row r="3730" spans="5:5">
      <c r="E3730" s="34"/>
    </row>
    <row r="3731" spans="5:5">
      <c r="E3731" s="34"/>
    </row>
    <row r="3732" spans="5:5">
      <c r="E3732" s="34"/>
    </row>
    <row r="3733" spans="5:5">
      <c r="E3733" s="34"/>
    </row>
    <row r="3734" spans="5:5">
      <c r="E3734" s="34"/>
    </row>
    <row r="3735" spans="5:5">
      <c r="E3735" s="34"/>
    </row>
    <row r="3736" spans="5:5">
      <c r="E3736" s="34"/>
    </row>
    <row r="3737" spans="5:5">
      <c r="E3737" s="34"/>
    </row>
    <row r="3738" spans="5:5">
      <c r="E3738" s="34"/>
    </row>
    <row r="3739" spans="5:5">
      <c r="E3739" s="34"/>
    </row>
    <row r="3740" spans="5:5">
      <c r="E3740" s="34"/>
    </row>
    <row r="3741" spans="5:5">
      <c r="E3741" s="34"/>
    </row>
    <row r="3742" spans="5:5">
      <c r="E3742" s="34"/>
    </row>
    <row r="3743" spans="5:5">
      <c r="E3743" s="34"/>
    </row>
    <row r="3744" spans="5:5">
      <c r="E3744" s="34"/>
    </row>
    <row r="3745" spans="5:5">
      <c r="E3745" s="34"/>
    </row>
    <row r="3746" spans="5:5">
      <c r="E3746" s="34"/>
    </row>
    <row r="3747" spans="5:5">
      <c r="E3747" s="34"/>
    </row>
    <row r="3748" spans="5:5">
      <c r="E3748" s="34"/>
    </row>
    <row r="3749" spans="5:5">
      <c r="E3749" s="34"/>
    </row>
    <row r="3750" spans="5:5">
      <c r="E3750" s="34"/>
    </row>
    <row r="3751" spans="5:5">
      <c r="E3751" s="34"/>
    </row>
    <row r="3752" spans="5:5">
      <c r="E3752" s="34"/>
    </row>
    <row r="3753" spans="5:5">
      <c r="E3753" s="34"/>
    </row>
    <row r="3754" spans="5:5">
      <c r="E3754" s="34"/>
    </row>
    <row r="3755" spans="5:5">
      <c r="E3755" s="34"/>
    </row>
    <row r="3756" spans="5:5">
      <c r="E3756" s="34"/>
    </row>
    <row r="3757" spans="5:5">
      <c r="E3757" s="34"/>
    </row>
    <row r="3758" spans="5:5">
      <c r="E3758" s="34"/>
    </row>
    <row r="3759" spans="5:5">
      <c r="E3759" s="34"/>
    </row>
    <row r="3760" spans="5:5">
      <c r="E3760" s="34"/>
    </row>
    <row r="3761" spans="5:5">
      <c r="E3761" s="34"/>
    </row>
    <row r="3762" spans="5:5">
      <c r="E3762" s="34"/>
    </row>
    <row r="3763" spans="5:5">
      <c r="E3763" s="34"/>
    </row>
    <row r="3764" spans="5:5">
      <c r="E3764" s="34"/>
    </row>
    <row r="3765" spans="5:5">
      <c r="E3765" s="34"/>
    </row>
    <row r="3766" spans="5:5">
      <c r="E3766" s="34"/>
    </row>
    <row r="3767" spans="5:5">
      <c r="E3767" s="34"/>
    </row>
    <row r="3768" spans="5:5">
      <c r="E3768" s="34"/>
    </row>
    <row r="3769" spans="5:5">
      <c r="E3769" s="34"/>
    </row>
    <row r="3770" spans="5:5">
      <c r="E3770" s="34"/>
    </row>
    <row r="3771" spans="5:5">
      <c r="E3771" s="34"/>
    </row>
    <row r="3772" spans="5:5">
      <c r="E3772" s="34"/>
    </row>
    <row r="3773" spans="5:5">
      <c r="E3773" s="34"/>
    </row>
    <row r="3774" spans="5:5">
      <c r="E3774" s="34"/>
    </row>
    <row r="3775" spans="5:5">
      <c r="E3775" s="34"/>
    </row>
    <row r="3776" spans="5:5">
      <c r="E3776" s="34"/>
    </row>
    <row r="3777" spans="5:5">
      <c r="E3777" s="34"/>
    </row>
    <row r="3778" spans="5:5">
      <c r="E3778" s="34"/>
    </row>
    <row r="3779" spans="5:5">
      <c r="E3779" s="34"/>
    </row>
    <row r="3780" spans="5:5">
      <c r="E3780" s="34"/>
    </row>
    <row r="3781" spans="5:5">
      <c r="E3781" s="34"/>
    </row>
    <row r="3782" spans="5:5">
      <c r="E3782" s="34"/>
    </row>
    <row r="3783" spans="5:5">
      <c r="E3783" s="34"/>
    </row>
    <row r="3784" spans="5:5">
      <c r="E3784" s="34"/>
    </row>
    <row r="3785" spans="5:5">
      <c r="E3785" s="34"/>
    </row>
    <row r="3786" spans="5:5">
      <c r="E3786" s="34"/>
    </row>
    <row r="3787" spans="5:5">
      <c r="E3787" s="34"/>
    </row>
    <row r="3788" spans="5:5">
      <c r="E3788" s="34"/>
    </row>
    <row r="3789" spans="5:5">
      <c r="E3789" s="34"/>
    </row>
    <row r="3790" spans="5:5">
      <c r="E3790" s="34"/>
    </row>
    <row r="3791" spans="5:5">
      <c r="E3791" s="34"/>
    </row>
    <row r="3792" spans="5:5">
      <c r="E3792" s="34"/>
    </row>
    <row r="3793" spans="5:5">
      <c r="E3793" s="34"/>
    </row>
    <row r="3794" spans="5:5">
      <c r="E3794" s="34"/>
    </row>
    <row r="3795" spans="5:5">
      <c r="E3795" s="34"/>
    </row>
    <row r="3796" spans="5:5">
      <c r="E3796" s="34"/>
    </row>
    <row r="3797" spans="5:5">
      <c r="E3797" s="34"/>
    </row>
    <row r="3798" spans="5:5">
      <c r="E3798" s="34"/>
    </row>
    <row r="3799" spans="5:5">
      <c r="E3799" s="34"/>
    </row>
    <row r="3800" spans="5:5">
      <c r="E3800" s="34"/>
    </row>
    <row r="3801" spans="5:5">
      <c r="E3801" s="34"/>
    </row>
    <row r="3802" spans="5:5">
      <c r="E3802" s="34"/>
    </row>
    <row r="3803" spans="5:5">
      <c r="E3803" s="34"/>
    </row>
    <row r="3804" spans="5:5">
      <c r="E3804" s="34"/>
    </row>
    <row r="3805" spans="5:5">
      <c r="E3805" s="34"/>
    </row>
    <row r="3806" spans="5:5">
      <c r="E3806" s="34"/>
    </row>
    <row r="3807" spans="5:5">
      <c r="E3807" s="34"/>
    </row>
    <row r="3808" spans="5:5">
      <c r="E3808" s="34"/>
    </row>
    <row r="3809" spans="5:5">
      <c r="E3809" s="34"/>
    </row>
    <row r="3810" spans="5:5">
      <c r="E3810" s="34"/>
    </row>
    <row r="3811" spans="5:5">
      <c r="E3811" s="34"/>
    </row>
    <row r="3812" spans="5:5">
      <c r="E3812" s="34"/>
    </row>
    <row r="3813" spans="5:5">
      <c r="E3813" s="34"/>
    </row>
    <row r="3814" spans="5:5">
      <c r="E3814" s="34"/>
    </row>
    <row r="3815" spans="5:5">
      <c r="E3815" s="34"/>
    </row>
    <row r="3816" spans="5:5">
      <c r="E3816" s="34"/>
    </row>
    <row r="3817" spans="5:5">
      <c r="E3817" s="34"/>
    </row>
    <row r="3818" spans="5:5">
      <c r="E3818" s="34"/>
    </row>
    <row r="3819" spans="5:5">
      <c r="E3819" s="34"/>
    </row>
    <row r="3820" spans="5:5">
      <c r="E3820" s="34"/>
    </row>
    <row r="3821" spans="5:5">
      <c r="E3821" s="34"/>
    </row>
    <row r="3822" spans="5:5">
      <c r="E3822" s="34"/>
    </row>
    <row r="3823" spans="5:5">
      <c r="E3823" s="34"/>
    </row>
    <row r="3824" spans="5:5">
      <c r="E3824" s="34"/>
    </row>
    <row r="3825" spans="5:5">
      <c r="E3825" s="34"/>
    </row>
    <row r="3826" spans="5:5">
      <c r="E3826" s="34"/>
    </row>
    <row r="3827" spans="5:5">
      <c r="E3827" s="34"/>
    </row>
    <row r="3828" spans="5:5">
      <c r="E3828" s="34"/>
    </row>
    <row r="3829" spans="5:5">
      <c r="E3829" s="34"/>
    </row>
    <row r="3830" spans="5:5">
      <c r="E3830" s="34"/>
    </row>
    <row r="3831" spans="5:5">
      <c r="E3831" s="34"/>
    </row>
    <row r="3832" spans="5:5">
      <c r="E3832" s="34"/>
    </row>
    <row r="3833" spans="5:5">
      <c r="E3833" s="34"/>
    </row>
    <row r="3834" spans="5:5">
      <c r="E3834" s="34"/>
    </row>
    <row r="3835" spans="5:5">
      <c r="E3835" s="34"/>
    </row>
    <row r="3836" spans="5:5">
      <c r="E3836" s="34"/>
    </row>
    <row r="3837" spans="5:5">
      <c r="E3837" s="34"/>
    </row>
    <row r="3838" spans="5:5">
      <c r="E3838" s="34"/>
    </row>
    <row r="3839" spans="5:5">
      <c r="E3839" s="34"/>
    </row>
    <row r="3840" spans="5:5">
      <c r="E3840" s="34"/>
    </row>
    <row r="3841" spans="5:5">
      <c r="E3841" s="34"/>
    </row>
    <row r="3842" spans="5:5">
      <c r="E3842" s="34"/>
    </row>
    <row r="3843" spans="5:5">
      <c r="E3843" s="34"/>
    </row>
    <row r="3844" spans="5:5">
      <c r="E3844" s="34"/>
    </row>
    <row r="3845" spans="5:5">
      <c r="E3845" s="34"/>
    </row>
    <row r="3846" spans="5:5">
      <c r="E3846" s="34"/>
    </row>
    <row r="3847" spans="5:5">
      <c r="E3847" s="34"/>
    </row>
    <row r="3848" spans="5:5">
      <c r="E3848" s="34"/>
    </row>
    <row r="3849" spans="5:5">
      <c r="E3849" s="34"/>
    </row>
    <row r="3850" spans="5:5">
      <c r="E3850" s="34"/>
    </row>
    <row r="3851" spans="5:5">
      <c r="E3851" s="34"/>
    </row>
    <row r="3852" spans="5:5">
      <c r="E3852" s="34"/>
    </row>
    <row r="3853" spans="5:5">
      <c r="E3853" s="34"/>
    </row>
    <row r="3854" spans="5:5">
      <c r="E3854" s="34"/>
    </row>
    <row r="3855" spans="5:5">
      <c r="E3855" s="34"/>
    </row>
    <row r="3856" spans="5:5">
      <c r="E3856" s="34"/>
    </row>
    <row r="3857" spans="5:5">
      <c r="E3857" s="34"/>
    </row>
    <row r="3858" spans="5:5">
      <c r="E3858" s="34"/>
    </row>
    <row r="3859" spans="5:5">
      <c r="E3859" s="34"/>
    </row>
    <row r="3860" spans="5:5">
      <c r="E3860" s="34"/>
    </row>
    <row r="3861" spans="5:5">
      <c r="E3861" s="34"/>
    </row>
    <row r="3862" spans="5:5">
      <c r="E3862" s="34"/>
    </row>
    <row r="3863" spans="5:5">
      <c r="E3863" s="34"/>
    </row>
    <row r="3864" spans="5:5">
      <c r="E3864" s="34"/>
    </row>
    <row r="3865" spans="5:5">
      <c r="E3865" s="34"/>
    </row>
    <row r="3866" spans="5:5">
      <c r="E3866" s="34"/>
    </row>
    <row r="3867" spans="5:5">
      <c r="E3867" s="34"/>
    </row>
    <row r="3868" spans="5:5">
      <c r="E3868" s="34"/>
    </row>
    <row r="3869" spans="5:5">
      <c r="E3869" s="34"/>
    </row>
    <row r="3870" spans="5:5">
      <c r="E3870" s="34"/>
    </row>
    <row r="3871" spans="5:5">
      <c r="E3871" s="34"/>
    </row>
    <row r="3872" spans="5:5">
      <c r="E3872" s="34"/>
    </row>
    <row r="3873" spans="5:5">
      <c r="E3873" s="34"/>
    </row>
    <row r="3874" spans="5:5">
      <c r="E3874" s="34"/>
    </row>
    <row r="3875" spans="5:5">
      <c r="E3875" s="34"/>
    </row>
    <row r="3876" spans="5:5">
      <c r="E3876" s="34"/>
    </row>
    <row r="3877" spans="5:5">
      <c r="E3877" s="34"/>
    </row>
    <row r="3878" spans="5:5">
      <c r="E3878" s="34"/>
    </row>
    <row r="3879" spans="5:5">
      <c r="E3879" s="34"/>
    </row>
    <row r="3880" spans="5:5">
      <c r="E3880" s="34"/>
    </row>
    <row r="3881" spans="5:5">
      <c r="E3881" s="34"/>
    </row>
    <row r="3882" spans="5:5">
      <c r="E3882" s="34"/>
    </row>
    <row r="3883" spans="5:5">
      <c r="E3883" s="34"/>
    </row>
    <row r="3884" spans="5:5">
      <c r="E3884" s="34"/>
    </row>
    <row r="3885" spans="5:5">
      <c r="E3885" s="34"/>
    </row>
    <row r="3886" spans="5:5">
      <c r="E3886" s="34"/>
    </row>
    <row r="3887" spans="5:5">
      <c r="E3887" s="34"/>
    </row>
    <row r="3888" spans="5:5">
      <c r="E3888" s="34"/>
    </row>
    <row r="3889" spans="5:5">
      <c r="E3889" s="34"/>
    </row>
    <row r="3890" spans="5:5">
      <c r="E3890" s="34"/>
    </row>
    <row r="3891" spans="5:5">
      <c r="E3891" s="34"/>
    </row>
    <row r="3892" spans="5:5">
      <c r="E3892" s="34"/>
    </row>
    <row r="3893" spans="5:5">
      <c r="E3893" s="34"/>
    </row>
    <row r="3894" spans="5:5">
      <c r="E3894" s="34"/>
    </row>
    <row r="3895" spans="5:5">
      <c r="E3895" s="34"/>
    </row>
    <row r="3896" spans="5:5">
      <c r="E3896" s="34"/>
    </row>
    <row r="3897" spans="5:5">
      <c r="E3897" s="34"/>
    </row>
    <row r="3898" spans="5:5">
      <c r="E3898" s="34"/>
    </row>
    <row r="3899" spans="5:5">
      <c r="E3899" s="34"/>
    </row>
    <row r="3900" spans="5:5">
      <c r="E3900" s="34"/>
    </row>
    <row r="3901" spans="5:5">
      <c r="E3901" s="34"/>
    </row>
    <row r="3902" spans="5:5">
      <c r="E3902" s="34"/>
    </row>
    <row r="3903" spans="5:5">
      <c r="E3903" s="34"/>
    </row>
    <row r="3904" spans="5:5">
      <c r="E3904" s="34"/>
    </row>
    <row r="3905" spans="5:5">
      <c r="E3905" s="34"/>
    </row>
    <row r="3906" spans="5:5">
      <c r="E3906" s="34"/>
    </row>
    <row r="3907" spans="5:5">
      <c r="E3907" s="34"/>
    </row>
    <row r="3908" spans="5:5">
      <c r="E3908" s="34"/>
    </row>
    <row r="3909" spans="5:5">
      <c r="E3909" s="34"/>
    </row>
    <row r="3910" spans="5:5">
      <c r="E3910" s="34"/>
    </row>
    <row r="3911" spans="5:5">
      <c r="E3911" s="34"/>
    </row>
    <row r="3912" spans="5:5">
      <c r="E3912" s="34"/>
    </row>
    <row r="3913" spans="5:5">
      <c r="E3913" s="34"/>
    </row>
    <row r="3914" spans="5:5">
      <c r="E3914" s="34"/>
    </row>
    <row r="3915" spans="5:5">
      <c r="E3915" s="34"/>
    </row>
    <row r="3916" spans="5:5">
      <c r="E3916" s="34"/>
    </row>
    <row r="3917" spans="5:5">
      <c r="E3917" s="34"/>
    </row>
    <row r="3918" spans="5:5">
      <c r="E3918" s="34"/>
    </row>
    <row r="3919" spans="5:5">
      <c r="E3919" s="34"/>
    </row>
    <row r="3920" spans="5:5">
      <c r="E3920" s="34"/>
    </row>
    <row r="3921" spans="5:5">
      <c r="E3921" s="34"/>
    </row>
    <row r="3922" spans="5:5">
      <c r="E3922" s="34"/>
    </row>
    <row r="3923" spans="5:5">
      <c r="E3923" s="34"/>
    </row>
    <row r="3924" spans="5:5">
      <c r="E3924" s="34"/>
    </row>
    <row r="3925" spans="5:5">
      <c r="E3925" s="34"/>
    </row>
    <row r="3926" spans="5:5">
      <c r="E3926" s="34"/>
    </row>
    <row r="3927" spans="5:5">
      <c r="E3927" s="34"/>
    </row>
    <row r="3928" spans="5:5">
      <c r="E3928" s="34"/>
    </row>
    <row r="3929" spans="5:5">
      <c r="E3929" s="34"/>
    </row>
    <row r="3930" spans="5:5">
      <c r="E3930" s="34"/>
    </row>
    <row r="3931" spans="5:5">
      <c r="E3931" s="34"/>
    </row>
    <row r="3932" spans="5:5">
      <c r="E3932" s="34"/>
    </row>
    <row r="3933" spans="5:5">
      <c r="E3933" s="34"/>
    </row>
    <row r="3934" spans="5:5">
      <c r="E3934" s="34"/>
    </row>
    <row r="3935" spans="5:5">
      <c r="E3935" s="34"/>
    </row>
    <row r="3936" spans="5:5">
      <c r="E3936" s="34"/>
    </row>
    <row r="3937" spans="5:5">
      <c r="E3937" s="34"/>
    </row>
    <row r="3938" spans="5:5">
      <c r="E3938" s="34"/>
    </row>
    <row r="3939" spans="5:5">
      <c r="E3939" s="34"/>
    </row>
    <row r="3940" spans="5:5">
      <c r="E3940" s="34"/>
    </row>
    <row r="3941" spans="5:5">
      <c r="E3941" s="34"/>
    </row>
    <row r="3942" spans="5:5">
      <c r="E3942" s="34"/>
    </row>
    <row r="3943" spans="5:5">
      <c r="E3943" s="34"/>
    </row>
    <row r="3944" spans="5:5">
      <c r="E3944" s="34"/>
    </row>
    <row r="3945" spans="5:5">
      <c r="E3945" s="34"/>
    </row>
    <row r="3946" spans="5:5">
      <c r="E3946" s="34"/>
    </row>
    <row r="3947" spans="5:5">
      <c r="E3947" s="34"/>
    </row>
    <row r="3948" spans="5:5">
      <c r="E3948" s="34"/>
    </row>
    <row r="3949" spans="5:5">
      <c r="E3949" s="34"/>
    </row>
    <row r="3950" spans="5:5">
      <c r="E3950" s="34"/>
    </row>
    <row r="3951" spans="5:5">
      <c r="E3951" s="34"/>
    </row>
    <row r="3952" spans="5:5">
      <c r="E3952" s="34"/>
    </row>
    <row r="3953" spans="5:5">
      <c r="E3953" s="34"/>
    </row>
    <row r="3954" spans="5:5">
      <c r="E3954" s="34"/>
    </row>
    <row r="3955" spans="5:5">
      <c r="E3955" s="34"/>
    </row>
    <row r="3956" spans="5:5">
      <c r="E3956" s="34"/>
    </row>
    <row r="3957" spans="5:5">
      <c r="E3957" s="34"/>
    </row>
    <row r="3958" spans="5:5">
      <c r="E3958" s="34"/>
    </row>
    <row r="3959" spans="5:5">
      <c r="E3959" s="34"/>
    </row>
    <row r="3960" spans="5:5">
      <c r="E3960" s="34"/>
    </row>
    <row r="3961" spans="5:5">
      <c r="E3961" s="34"/>
    </row>
    <row r="3962" spans="5:5">
      <c r="E3962" s="34"/>
    </row>
    <row r="3963" spans="5:5">
      <c r="E3963" s="34"/>
    </row>
    <row r="3964" spans="5:5">
      <c r="E3964" s="34"/>
    </row>
    <row r="3965" spans="5:5">
      <c r="E3965" s="34"/>
    </row>
    <row r="3966" spans="5:5">
      <c r="E3966" s="34"/>
    </row>
    <row r="3967" spans="5:5">
      <c r="E3967" s="34"/>
    </row>
    <row r="3968" spans="5:5">
      <c r="E3968" s="34"/>
    </row>
    <row r="3969" spans="5:5">
      <c r="E3969" s="34"/>
    </row>
    <row r="3970" spans="5:5">
      <c r="E3970" s="34"/>
    </row>
    <row r="3971" spans="5:5">
      <c r="E3971" s="34"/>
    </row>
    <row r="3972" spans="5:5">
      <c r="E3972" s="34"/>
    </row>
    <row r="3973" spans="5:5">
      <c r="E3973" s="34"/>
    </row>
    <row r="3974" spans="5:5">
      <c r="E3974" s="34"/>
    </row>
    <row r="3975" spans="5:5">
      <c r="E3975" s="34"/>
    </row>
    <row r="3976" spans="5:5">
      <c r="E3976" s="34"/>
    </row>
    <row r="3977" spans="5:5">
      <c r="E3977" s="34"/>
    </row>
    <row r="3978" spans="5:5">
      <c r="E3978" s="34"/>
    </row>
    <row r="3979" spans="5:5">
      <c r="E3979" s="34"/>
    </row>
    <row r="3980" spans="5:5">
      <c r="E3980" s="34"/>
    </row>
    <row r="3981" spans="5:5">
      <c r="E3981" s="34"/>
    </row>
    <row r="3982" spans="5:5">
      <c r="E3982" s="34"/>
    </row>
    <row r="3983" spans="5:5">
      <c r="E3983" s="34"/>
    </row>
    <row r="3984" spans="5:5">
      <c r="E3984" s="34"/>
    </row>
    <row r="3985" spans="5:5">
      <c r="E3985" s="34"/>
    </row>
    <row r="3986" spans="5:5">
      <c r="E3986" s="34"/>
    </row>
    <row r="3987" spans="5:5">
      <c r="E3987" s="34"/>
    </row>
    <row r="3988" spans="5:5">
      <c r="E3988" s="34"/>
    </row>
    <row r="3989" spans="5:5">
      <c r="E3989" s="34"/>
    </row>
    <row r="3990" spans="5:5">
      <c r="E3990" s="34"/>
    </row>
    <row r="3991" spans="5:5">
      <c r="E3991" s="34"/>
    </row>
    <row r="3992" spans="5:5">
      <c r="E3992" s="34"/>
    </row>
    <row r="3993" spans="5:5">
      <c r="E3993" s="34"/>
    </row>
    <row r="3994" spans="5:5">
      <c r="E3994" s="34"/>
    </row>
    <row r="3995" spans="5:5">
      <c r="E3995" s="34"/>
    </row>
    <row r="3996" spans="5:5">
      <c r="E3996" s="34"/>
    </row>
    <row r="3997" spans="5:5">
      <c r="E3997" s="34"/>
    </row>
    <row r="3998" spans="5:5">
      <c r="E3998" s="34"/>
    </row>
    <row r="3999" spans="5:5">
      <c r="E3999" s="34"/>
    </row>
    <row r="4000" spans="5:5">
      <c r="E4000" s="34"/>
    </row>
    <row r="4001" spans="5:5">
      <c r="E4001" s="34"/>
    </row>
    <row r="4002" spans="5:5">
      <c r="E4002" s="34"/>
    </row>
    <row r="4003" spans="5:5">
      <c r="E4003" s="34"/>
    </row>
    <row r="4004" spans="5:5">
      <c r="E4004" s="34"/>
    </row>
    <row r="4005" spans="5:5">
      <c r="E4005" s="34"/>
    </row>
    <row r="4006" spans="5:5">
      <c r="E4006" s="34"/>
    </row>
    <row r="4007" spans="5:5">
      <c r="E4007" s="34"/>
    </row>
    <row r="4008" spans="5:5">
      <c r="E4008" s="34"/>
    </row>
    <row r="4009" spans="5:5">
      <c r="E4009" s="34"/>
    </row>
    <row r="4010" spans="5:5">
      <c r="E4010" s="34"/>
    </row>
    <row r="4011" spans="5:5">
      <c r="E4011" s="34"/>
    </row>
    <row r="4012" spans="5:5">
      <c r="E4012" s="34"/>
    </row>
    <row r="4013" spans="5:5">
      <c r="E4013" s="34"/>
    </row>
    <row r="4014" spans="5:5">
      <c r="E4014" s="34"/>
    </row>
    <row r="4015" spans="5:5">
      <c r="E4015" s="34"/>
    </row>
    <row r="4016" spans="5:5">
      <c r="E4016" s="34"/>
    </row>
    <row r="4017" spans="5:5">
      <c r="E4017" s="34"/>
    </row>
    <row r="4018" spans="5:5">
      <c r="E4018" s="34"/>
    </row>
    <row r="4019" spans="5:5">
      <c r="E4019" s="34"/>
    </row>
    <row r="4020" spans="5:5">
      <c r="E4020" s="34"/>
    </row>
    <row r="4021" spans="5:5">
      <c r="E4021" s="34"/>
    </row>
    <row r="4022" spans="5:5">
      <c r="E4022" s="34"/>
    </row>
    <row r="4023" spans="5:5">
      <c r="E4023" s="34"/>
    </row>
    <row r="4024" spans="5:5">
      <c r="E4024" s="34"/>
    </row>
    <row r="4025" spans="5:5">
      <c r="E4025" s="34"/>
    </row>
    <row r="4026" spans="5:5">
      <c r="E4026" s="34"/>
    </row>
    <row r="4027" spans="5:5">
      <c r="E4027" s="34"/>
    </row>
    <row r="4028" spans="5:5">
      <c r="E4028" s="34"/>
    </row>
    <row r="4029" spans="5:5">
      <c r="E4029" s="34"/>
    </row>
    <row r="4030" spans="5:5">
      <c r="E4030" s="34"/>
    </row>
    <row r="4031" spans="5:5">
      <c r="E4031" s="34"/>
    </row>
    <row r="4032" spans="5:5">
      <c r="E4032" s="34"/>
    </row>
    <row r="4033" spans="5:5">
      <c r="E4033" s="34"/>
    </row>
    <row r="4034" spans="5:5">
      <c r="E4034" s="34"/>
    </row>
    <row r="4035" spans="5:5">
      <c r="E4035" s="34"/>
    </row>
    <row r="4036" spans="5:5">
      <c r="E4036" s="34"/>
    </row>
    <row r="4037" spans="5:5">
      <c r="E4037" s="34"/>
    </row>
    <row r="4038" spans="5:5">
      <c r="E4038" s="34"/>
    </row>
    <row r="4039" spans="5:5">
      <c r="E4039" s="34"/>
    </row>
    <row r="4040" spans="5:5">
      <c r="E4040" s="34"/>
    </row>
    <row r="4041" spans="5:5">
      <c r="E4041" s="34"/>
    </row>
    <row r="4042" spans="5:5">
      <c r="E4042" s="34"/>
    </row>
    <row r="4043" spans="5:5">
      <c r="E4043" s="34"/>
    </row>
    <row r="4044" spans="5:5">
      <c r="E4044" s="34"/>
    </row>
    <row r="4045" spans="5:5">
      <c r="E4045" s="34"/>
    </row>
    <row r="4046" spans="5:5">
      <c r="E4046" s="34"/>
    </row>
    <row r="4047" spans="5:5">
      <c r="E4047" s="34"/>
    </row>
    <row r="4048" spans="5:5">
      <c r="E4048" s="34"/>
    </row>
    <row r="4049" spans="5:5">
      <c r="E4049" s="34"/>
    </row>
    <row r="4050" spans="5:5">
      <c r="E4050" s="34"/>
    </row>
    <row r="4051" spans="5:5">
      <c r="E4051" s="34"/>
    </row>
    <row r="4052" spans="5:5">
      <c r="E4052" s="34"/>
    </row>
    <row r="4053" spans="5:5">
      <c r="E4053" s="34"/>
    </row>
    <row r="4054" spans="5:5">
      <c r="E4054" s="34"/>
    </row>
    <row r="4055" spans="5:5">
      <c r="E4055" s="34"/>
    </row>
    <row r="4056" spans="5:5">
      <c r="E4056" s="34"/>
    </row>
    <row r="4057" spans="5:5">
      <c r="E4057" s="34"/>
    </row>
    <row r="4058" spans="5:5">
      <c r="E4058" s="34"/>
    </row>
    <row r="4059" spans="5:5">
      <c r="E4059" s="34"/>
    </row>
    <row r="4060" spans="5:5">
      <c r="E4060" s="34"/>
    </row>
    <row r="4061" spans="5:5">
      <c r="E4061" s="34"/>
    </row>
    <row r="4062" spans="5:5">
      <c r="E4062" s="34"/>
    </row>
    <row r="4063" spans="5:5">
      <c r="E4063" s="34"/>
    </row>
    <row r="4064" spans="5:5">
      <c r="E4064" s="34"/>
    </row>
    <row r="4065" spans="5:5">
      <c r="E4065" s="34"/>
    </row>
    <row r="4066" spans="5:5">
      <c r="E4066" s="34"/>
    </row>
    <row r="4067" spans="5:5">
      <c r="E4067" s="34"/>
    </row>
    <row r="4068" spans="5:5">
      <c r="E4068" s="34"/>
    </row>
    <row r="4069" spans="5:5">
      <c r="E4069" s="34"/>
    </row>
    <row r="4070" spans="5:5">
      <c r="E4070" s="34"/>
    </row>
    <row r="4071" spans="5:5">
      <c r="E4071" s="34"/>
    </row>
    <row r="4072" spans="5:5">
      <c r="E4072" s="34"/>
    </row>
    <row r="4073" spans="5:5">
      <c r="E4073" s="34"/>
    </row>
    <row r="4074" spans="5:5">
      <c r="E4074" s="34"/>
    </row>
    <row r="4075" spans="5:5">
      <c r="E4075" s="34"/>
    </row>
    <row r="4076" spans="5:5">
      <c r="E4076" s="34"/>
    </row>
    <row r="4077" spans="5:5">
      <c r="E4077" s="34"/>
    </row>
    <row r="4078" spans="5:5">
      <c r="E4078" s="34"/>
    </row>
    <row r="4079" spans="5:5">
      <c r="E4079" s="34"/>
    </row>
    <row r="4080" spans="5:5">
      <c r="E4080" s="34"/>
    </row>
    <row r="4081" spans="5:5">
      <c r="E4081" s="34"/>
    </row>
    <row r="4082" spans="5:5">
      <c r="E4082" s="34"/>
    </row>
    <row r="4083" spans="5:5">
      <c r="E4083" s="34"/>
    </row>
    <row r="4084" spans="5:5">
      <c r="E4084" s="34"/>
    </row>
    <row r="4085" spans="5:5">
      <c r="E4085" s="34"/>
    </row>
    <row r="4086" spans="5:5">
      <c r="E4086" s="34"/>
    </row>
    <row r="4087" spans="5:5">
      <c r="E4087" s="34"/>
    </row>
    <row r="4088" spans="5:5">
      <c r="E4088" s="34"/>
    </row>
    <row r="4089" spans="5:5">
      <c r="E4089" s="34"/>
    </row>
    <row r="4090" spans="5:5">
      <c r="E4090" s="34"/>
    </row>
    <row r="4091" spans="5:5">
      <c r="E4091" s="34"/>
    </row>
    <row r="4092" spans="5:5">
      <c r="E4092" s="34"/>
    </row>
    <row r="4093" spans="5:5">
      <c r="E4093" s="34"/>
    </row>
    <row r="4094" spans="5:5">
      <c r="E4094" s="34"/>
    </row>
    <row r="4095" spans="5:5">
      <c r="E4095" s="34"/>
    </row>
    <row r="4096" spans="5:5">
      <c r="E4096" s="34"/>
    </row>
    <row r="4097" spans="5:5">
      <c r="E4097" s="34"/>
    </row>
    <row r="4098" spans="5:5">
      <c r="E4098" s="34"/>
    </row>
    <row r="4099" spans="5:5">
      <c r="E4099" s="34"/>
    </row>
    <row r="4100" spans="5:5">
      <c r="E4100" s="34"/>
    </row>
    <row r="4101" spans="5:5">
      <c r="E4101" s="34"/>
    </row>
    <row r="4102" spans="5:5">
      <c r="E4102" s="34"/>
    </row>
    <row r="4103" spans="5:5">
      <c r="E4103" s="34"/>
    </row>
    <row r="4104" spans="5:5">
      <c r="E4104" s="34"/>
    </row>
    <row r="4105" spans="5:5">
      <c r="E4105" s="34"/>
    </row>
    <row r="4106" spans="5:5">
      <c r="E4106" s="34"/>
    </row>
    <row r="4107" spans="5:5">
      <c r="E4107" s="34"/>
    </row>
    <row r="4108" spans="5:5">
      <c r="E4108" s="34"/>
    </row>
    <row r="4109" spans="5:5">
      <c r="E4109" s="34"/>
    </row>
    <row r="4110" spans="5:5">
      <c r="E4110" s="34"/>
    </row>
    <row r="4111" spans="5:5">
      <c r="E4111" s="34"/>
    </row>
    <row r="4112" spans="5:5">
      <c r="E4112" s="34"/>
    </row>
    <row r="4113" spans="5:5">
      <c r="E4113" s="34"/>
    </row>
    <row r="4114" spans="5:5">
      <c r="E4114" s="34"/>
    </row>
    <row r="4115" spans="5:5">
      <c r="E4115" s="34"/>
    </row>
    <row r="4116" spans="5:5">
      <c r="E4116" s="34"/>
    </row>
    <row r="4117" spans="5:5">
      <c r="E4117" s="34"/>
    </row>
    <row r="4118" spans="5:5">
      <c r="E4118" s="34"/>
    </row>
    <row r="4119" spans="5:5">
      <c r="E4119" s="34"/>
    </row>
    <row r="4120" spans="5:5">
      <c r="E4120" s="34"/>
    </row>
    <row r="4121" spans="5:5">
      <c r="E4121" s="34"/>
    </row>
    <row r="4122" spans="5:5">
      <c r="E4122" s="34"/>
    </row>
    <row r="4123" spans="5:5">
      <c r="E4123" s="34"/>
    </row>
    <row r="4124" spans="5:5">
      <c r="E4124" s="34"/>
    </row>
    <row r="4125" spans="5:5">
      <c r="E4125" s="34"/>
    </row>
    <row r="4126" spans="5:5">
      <c r="E4126" s="34"/>
    </row>
    <row r="4127" spans="5:5">
      <c r="E4127" s="34"/>
    </row>
    <row r="4128" spans="5:5">
      <c r="E4128" s="34"/>
    </row>
    <row r="4129" spans="5:5">
      <c r="E4129" s="34"/>
    </row>
    <row r="4130" spans="5:5">
      <c r="E4130" s="34"/>
    </row>
    <row r="4131" spans="5:5">
      <c r="E4131" s="34"/>
    </row>
    <row r="4132" spans="5:5">
      <c r="E4132" s="34"/>
    </row>
    <row r="4133" spans="5:5">
      <c r="E4133" s="34"/>
    </row>
    <row r="4134" spans="5:5">
      <c r="E4134" s="34"/>
    </row>
    <row r="4135" spans="5:5">
      <c r="E4135" s="34"/>
    </row>
    <row r="4136" spans="5:5">
      <c r="E4136" s="34"/>
    </row>
    <row r="4137" spans="5:5">
      <c r="E4137" s="34"/>
    </row>
    <row r="4138" spans="5:5">
      <c r="E4138" s="34"/>
    </row>
    <row r="4139" spans="5:5">
      <c r="E4139" s="34"/>
    </row>
    <row r="4140" spans="5:5">
      <c r="E4140" s="34"/>
    </row>
    <row r="4141" spans="5:5">
      <c r="E4141" s="34"/>
    </row>
    <row r="4142" spans="5:5">
      <c r="E4142" s="34"/>
    </row>
    <row r="4143" spans="5:5">
      <c r="E4143" s="34"/>
    </row>
    <row r="4144" spans="5:5">
      <c r="E4144" s="34"/>
    </row>
    <row r="4145" spans="5:5">
      <c r="E4145" s="34"/>
    </row>
    <row r="4146" spans="5:5">
      <c r="E4146" s="34"/>
    </row>
    <row r="4147" spans="5:5">
      <c r="E4147" s="34"/>
    </row>
    <row r="4148" spans="5:5">
      <c r="E4148" s="34"/>
    </row>
    <row r="4149" spans="5:5">
      <c r="E4149" s="34"/>
    </row>
    <row r="4150" spans="5:5">
      <c r="E4150" s="34"/>
    </row>
    <row r="4151" spans="5:5">
      <c r="E4151" s="34"/>
    </row>
    <row r="4152" spans="5:5">
      <c r="E4152" s="34"/>
    </row>
    <row r="4153" spans="5:5">
      <c r="E4153" s="34"/>
    </row>
    <row r="4154" spans="5:5">
      <c r="E4154" s="34"/>
    </row>
    <row r="4155" spans="5:5">
      <c r="E4155" s="34"/>
    </row>
    <row r="4156" spans="5:5">
      <c r="E4156" s="34"/>
    </row>
    <row r="4157" spans="5:5">
      <c r="E4157" s="34"/>
    </row>
    <row r="4158" spans="5:5">
      <c r="E4158" s="34"/>
    </row>
    <row r="4159" spans="5:5">
      <c r="E4159" s="34"/>
    </row>
    <row r="4160" spans="5:5">
      <c r="E4160" s="34"/>
    </row>
    <row r="4161" spans="5:5">
      <c r="E4161" s="34"/>
    </row>
    <row r="4162" spans="5:5">
      <c r="E4162" s="34"/>
    </row>
    <row r="4163" spans="5:5">
      <c r="E4163" s="34"/>
    </row>
    <row r="4164" spans="5:5">
      <c r="E4164" s="34"/>
    </row>
    <row r="4165" spans="5:5">
      <c r="E4165" s="34"/>
    </row>
    <row r="4166" spans="5:5">
      <c r="E4166" s="34"/>
    </row>
    <row r="4167" spans="5:5">
      <c r="E4167" s="34"/>
    </row>
    <row r="4168" spans="5:5">
      <c r="E4168" s="34"/>
    </row>
    <row r="4169" spans="5:5">
      <c r="E4169" s="34"/>
    </row>
    <row r="4170" spans="5:5">
      <c r="E4170" s="34"/>
    </row>
    <row r="4171" spans="5:5">
      <c r="E4171" s="34"/>
    </row>
    <row r="4172" spans="5:5">
      <c r="E4172" s="34"/>
    </row>
    <row r="4173" spans="5:5">
      <c r="E4173" s="34"/>
    </row>
    <row r="4174" spans="5:5">
      <c r="E4174" s="34"/>
    </row>
    <row r="4175" spans="5:5">
      <c r="E4175" s="34"/>
    </row>
    <row r="4176" spans="5:5">
      <c r="E4176" s="34"/>
    </row>
    <row r="4177" spans="5:5">
      <c r="E4177" s="34"/>
    </row>
    <row r="4178" spans="5:5">
      <c r="E4178" s="34"/>
    </row>
    <row r="4179" spans="5:5">
      <c r="E4179" s="34"/>
    </row>
    <row r="4180" spans="5:5">
      <c r="E4180" s="34"/>
    </row>
    <row r="4181" spans="5:5">
      <c r="E4181" s="34"/>
    </row>
    <row r="4182" spans="5:5">
      <c r="E4182" s="34"/>
    </row>
    <row r="4183" spans="5:5">
      <c r="E4183" s="34"/>
    </row>
    <row r="4184" spans="5:5">
      <c r="E4184" s="34"/>
    </row>
    <row r="4185" spans="5:5">
      <c r="E4185" s="34"/>
    </row>
    <row r="4186" spans="5:5">
      <c r="E4186" s="34"/>
    </row>
    <row r="4187" spans="5:5">
      <c r="E4187" s="34"/>
    </row>
    <row r="4188" spans="5:5">
      <c r="E4188" s="34"/>
    </row>
    <row r="4189" spans="5:5">
      <c r="E4189" s="34"/>
    </row>
    <row r="4190" spans="5:5">
      <c r="E4190" s="34"/>
    </row>
    <row r="4191" spans="5:5">
      <c r="E4191" s="34"/>
    </row>
    <row r="4192" spans="5:5">
      <c r="E4192" s="34"/>
    </row>
    <row r="4193" spans="5:5">
      <c r="E4193" s="34"/>
    </row>
    <row r="4194" spans="5:5">
      <c r="E4194" s="34"/>
    </row>
    <row r="4195" spans="5:5">
      <c r="E4195" s="34"/>
    </row>
    <row r="4196" spans="5:5">
      <c r="E4196" s="34"/>
    </row>
    <row r="4197" spans="5:5">
      <c r="E4197" s="34"/>
    </row>
    <row r="4198" spans="5:5">
      <c r="E4198" s="34"/>
    </row>
    <row r="4199" spans="5:5">
      <c r="E4199" s="34"/>
    </row>
    <row r="4200" spans="5:5">
      <c r="E4200" s="34"/>
    </row>
    <row r="4201" spans="5:5">
      <c r="E4201" s="34"/>
    </row>
    <row r="4202" spans="5:5">
      <c r="E4202" s="34"/>
    </row>
    <row r="4203" spans="5:5">
      <c r="E4203" s="34"/>
    </row>
    <row r="4204" spans="5:5">
      <c r="E4204" s="34"/>
    </row>
    <row r="4205" spans="5:5">
      <c r="E4205" s="34"/>
    </row>
    <row r="4206" spans="5:5">
      <c r="E4206" s="34"/>
    </row>
    <row r="4207" spans="5:5">
      <c r="E4207" s="34"/>
    </row>
    <row r="4208" spans="5:5">
      <c r="E4208" s="34"/>
    </row>
    <row r="4209" spans="5:5">
      <c r="E4209" s="34"/>
    </row>
    <row r="4210" spans="5:5">
      <c r="E4210" s="34"/>
    </row>
    <row r="4211" spans="5:5">
      <c r="E4211" s="34"/>
    </row>
    <row r="4212" spans="5:5">
      <c r="E4212" s="34"/>
    </row>
    <row r="4213" spans="5:5">
      <c r="E4213" s="34"/>
    </row>
    <row r="4214" spans="5:5">
      <c r="E4214" s="34"/>
    </row>
    <row r="4215" spans="5:5">
      <c r="E4215" s="34"/>
    </row>
    <row r="4216" spans="5:5">
      <c r="E4216" s="34"/>
    </row>
    <row r="4217" spans="5:5">
      <c r="E4217" s="34"/>
    </row>
    <row r="4218" spans="5:5">
      <c r="E4218" s="34"/>
    </row>
    <row r="4219" spans="5:5">
      <c r="E4219" s="34"/>
    </row>
    <row r="4220" spans="5:5">
      <c r="E4220" s="34"/>
    </row>
    <row r="4221" spans="5:5">
      <c r="E4221" s="34"/>
    </row>
    <row r="4222" spans="5:5">
      <c r="E4222" s="34"/>
    </row>
    <row r="4223" spans="5:5">
      <c r="E4223" s="34"/>
    </row>
    <row r="4224" spans="5:5">
      <c r="E4224" s="34"/>
    </row>
    <row r="4225" spans="5:5">
      <c r="E4225" s="34"/>
    </row>
    <row r="4226" spans="5:5">
      <c r="E4226" s="34"/>
    </row>
    <row r="4227" spans="5:5">
      <c r="E4227" s="34"/>
    </row>
    <row r="4228" spans="5:5">
      <c r="E4228" s="34"/>
    </row>
    <row r="4229" spans="5:5">
      <c r="E4229" s="34"/>
    </row>
    <row r="4230" spans="5:5">
      <c r="E4230" s="34"/>
    </row>
    <row r="4231" spans="5:5">
      <c r="E4231" s="34"/>
    </row>
    <row r="4232" spans="5:5">
      <c r="E4232" s="34"/>
    </row>
    <row r="4233" spans="5:5">
      <c r="E4233" s="34"/>
    </row>
    <row r="4234" spans="5:5">
      <c r="E4234" s="34"/>
    </row>
    <row r="4235" spans="5:5">
      <c r="E4235" s="34"/>
    </row>
    <row r="4236" spans="5:5">
      <c r="E4236" s="34"/>
    </row>
    <row r="4237" spans="5:5">
      <c r="E4237" s="34"/>
    </row>
    <row r="4238" spans="5:5">
      <c r="E4238" s="34"/>
    </row>
    <row r="4239" spans="5:5">
      <c r="E4239" s="34"/>
    </row>
    <row r="4240" spans="5:5">
      <c r="E4240" s="34"/>
    </row>
    <row r="4241" spans="5:5">
      <c r="E4241" s="34"/>
    </row>
    <row r="4242" spans="5:5">
      <c r="E4242" s="34"/>
    </row>
    <row r="4243" spans="5:5">
      <c r="E4243" s="34"/>
    </row>
    <row r="4244" spans="5:5">
      <c r="E4244" s="34"/>
    </row>
    <row r="4245" spans="5:5">
      <c r="E4245" s="34"/>
    </row>
    <row r="4246" spans="5:5">
      <c r="E4246" s="34"/>
    </row>
    <row r="4247" spans="5:5">
      <c r="E4247" s="34"/>
    </row>
    <row r="4248" spans="5:5">
      <c r="E4248" s="34"/>
    </row>
    <row r="4249" spans="5:5">
      <c r="E4249" s="34"/>
    </row>
    <row r="4250" spans="5:5">
      <c r="E4250" s="34"/>
    </row>
    <row r="4251" spans="5:5">
      <c r="E4251" s="34"/>
    </row>
    <row r="4252" spans="5:5">
      <c r="E4252" s="34"/>
    </row>
    <row r="4253" spans="5:5">
      <c r="E4253" s="34"/>
    </row>
    <row r="4254" spans="5:5">
      <c r="E4254" s="34"/>
    </row>
    <row r="4255" spans="5:5">
      <c r="E4255" s="34"/>
    </row>
    <row r="4256" spans="5:5">
      <c r="E4256" s="34"/>
    </row>
    <row r="4257" spans="5:5">
      <c r="E4257" s="34"/>
    </row>
    <row r="4258" spans="5:5">
      <c r="E4258" s="34"/>
    </row>
    <row r="4259" spans="5:5">
      <c r="E4259" s="34"/>
    </row>
    <row r="4260" spans="5:5">
      <c r="E4260" s="34"/>
    </row>
    <row r="4261" spans="5:5">
      <c r="E4261" s="34"/>
    </row>
    <row r="4262" spans="5:5">
      <c r="E4262" s="34"/>
    </row>
    <row r="4263" spans="5:5">
      <c r="E4263" s="34"/>
    </row>
    <row r="4264" spans="5:5">
      <c r="E4264" s="34"/>
    </row>
    <row r="4265" spans="5:5">
      <c r="E4265" s="34"/>
    </row>
    <row r="4266" spans="5:5">
      <c r="E4266" s="34"/>
    </row>
    <row r="4267" spans="5:5">
      <c r="E4267" s="34"/>
    </row>
    <row r="4268" spans="5:5">
      <c r="E4268" s="34"/>
    </row>
    <row r="4269" spans="5:5">
      <c r="E4269" s="34"/>
    </row>
    <row r="4270" spans="5:5">
      <c r="E4270" s="34"/>
    </row>
    <row r="4271" spans="5:5">
      <c r="E4271" s="34"/>
    </row>
    <row r="4272" spans="5:5">
      <c r="E4272" s="34"/>
    </row>
    <row r="4273" spans="5:5">
      <c r="E4273" s="34"/>
    </row>
    <row r="4274" spans="5:5">
      <c r="E4274" s="34"/>
    </row>
    <row r="4275" spans="5:5">
      <c r="E4275" s="34"/>
    </row>
    <row r="4276" spans="5:5">
      <c r="E4276" s="34"/>
    </row>
    <row r="4277" spans="5:5">
      <c r="E4277" s="34"/>
    </row>
    <row r="4278" spans="5:5">
      <c r="E4278" s="34"/>
    </row>
    <row r="4279" spans="5:5">
      <c r="E4279" s="34"/>
    </row>
    <row r="4280" spans="5:5">
      <c r="E4280" s="34"/>
    </row>
    <row r="4281" spans="5:5">
      <c r="E4281" s="34"/>
    </row>
    <row r="4282" spans="5:5">
      <c r="E4282" s="34"/>
    </row>
    <row r="4283" spans="5:5">
      <c r="E4283" s="34"/>
    </row>
    <row r="4284" spans="5:5">
      <c r="E4284" s="34"/>
    </row>
    <row r="4285" spans="5:5">
      <c r="E4285" s="34"/>
    </row>
    <row r="4286" spans="5:5">
      <c r="E4286" s="34"/>
    </row>
    <row r="4287" spans="5:5">
      <c r="E4287" s="34"/>
    </row>
    <row r="4288" spans="5:5">
      <c r="E4288" s="34"/>
    </row>
    <row r="4289" spans="5:5">
      <c r="E4289" s="34"/>
    </row>
    <row r="4290" spans="5:5">
      <c r="E4290" s="34"/>
    </row>
    <row r="4291" spans="5:5">
      <c r="E4291" s="34"/>
    </row>
    <row r="4292" spans="5:5">
      <c r="E4292" s="34"/>
    </row>
    <row r="4293" spans="5:5">
      <c r="E4293" s="34"/>
    </row>
    <row r="4294" spans="5:5">
      <c r="E4294" s="34"/>
    </row>
    <row r="4295" spans="5:5">
      <c r="E4295" s="34"/>
    </row>
    <row r="4296" spans="5:5">
      <c r="E4296" s="34"/>
    </row>
    <row r="4297" spans="5:5">
      <c r="E4297" s="34"/>
    </row>
    <row r="4298" spans="5:5">
      <c r="E4298" s="34"/>
    </row>
    <row r="4299" spans="5:5">
      <c r="E4299" s="34"/>
    </row>
    <row r="4300" spans="5:5">
      <c r="E4300" s="34"/>
    </row>
    <row r="4301" spans="5:5">
      <c r="E4301" s="34"/>
    </row>
    <row r="4302" spans="5:5">
      <c r="E4302" s="34"/>
    </row>
    <row r="4303" spans="5:5">
      <c r="E4303" s="34"/>
    </row>
    <row r="4304" spans="5:5">
      <c r="E4304" s="34"/>
    </row>
    <row r="4305" spans="5:5">
      <c r="E4305" s="34"/>
    </row>
    <row r="4306" spans="5:5">
      <c r="E4306" s="34"/>
    </row>
    <row r="4307" spans="5:5">
      <c r="E4307" s="34"/>
    </row>
    <row r="4308" spans="5:5">
      <c r="E4308" s="34"/>
    </row>
    <row r="4309" spans="5:5">
      <c r="E4309" s="34"/>
    </row>
    <row r="4310" spans="5:5">
      <c r="E4310" s="34"/>
    </row>
    <row r="4311" spans="5:5">
      <c r="E4311" s="34"/>
    </row>
    <row r="4312" spans="5:5">
      <c r="E4312" s="34"/>
    </row>
    <row r="4313" spans="5:5">
      <c r="E4313" s="34"/>
    </row>
    <row r="4314" spans="5:5">
      <c r="E4314" s="34"/>
    </row>
    <row r="4315" spans="5:5">
      <c r="E4315" s="34"/>
    </row>
    <row r="4316" spans="5:5">
      <c r="E4316" s="34"/>
    </row>
    <row r="4317" spans="5:5">
      <c r="E4317" s="34"/>
    </row>
    <row r="4318" spans="5:5">
      <c r="E4318" s="34"/>
    </row>
    <row r="4319" spans="5:5">
      <c r="E4319" s="34"/>
    </row>
    <row r="4320" spans="5:5">
      <c r="E4320" s="34"/>
    </row>
    <row r="4321" spans="5:5">
      <c r="E4321" s="34"/>
    </row>
    <row r="4322" spans="5:5">
      <c r="E4322" s="34"/>
    </row>
    <row r="4323" spans="5:5">
      <c r="E4323" s="34"/>
    </row>
    <row r="4324" spans="5:5">
      <c r="E4324" s="34"/>
    </row>
    <row r="4325" spans="5:5">
      <c r="E4325" s="34"/>
    </row>
    <row r="4326" spans="5:5">
      <c r="E4326" s="34"/>
    </row>
    <row r="4327" spans="5:5">
      <c r="E4327" s="34"/>
    </row>
    <row r="4328" spans="5:5">
      <c r="E4328" s="34"/>
    </row>
    <row r="4329" spans="5:5">
      <c r="E4329" s="34"/>
    </row>
    <row r="4330" spans="5:5">
      <c r="E4330" s="34"/>
    </row>
    <row r="4331" spans="5:5">
      <c r="E4331" s="34"/>
    </row>
    <row r="4332" spans="5:5">
      <c r="E4332" s="34"/>
    </row>
    <row r="4333" spans="5:5">
      <c r="E4333" s="34"/>
    </row>
    <row r="4334" spans="5:5">
      <c r="E4334" s="34"/>
    </row>
    <row r="4335" spans="5:5">
      <c r="E4335" s="34"/>
    </row>
    <row r="4336" spans="5:5">
      <c r="E4336" s="34"/>
    </row>
    <row r="4337" spans="5:5">
      <c r="E4337" s="34"/>
    </row>
    <row r="4338" spans="5:5">
      <c r="E4338" s="34"/>
    </row>
    <row r="4339" spans="5:5">
      <c r="E4339" s="34"/>
    </row>
    <row r="4340" spans="5:5">
      <c r="E4340" s="34"/>
    </row>
    <row r="4341" spans="5:5">
      <c r="E4341" s="34"/>
    </row>
    <row r="4342" spans="5:5">
      <c r="E4342" s="34"/>
    </row>
    <row r="4343" spans="5:5">
      <c r="E4343" s="34"/>
    </row>
    <row r="4344" spans="5:5">
      <c r="E4344" s="34"/>
    </row>
    <row r="4345" spans="5:5">
      <c r="E4345" s="34"/>
    </row>
    <row r="4346" spans="5:5">
      <c r="E4346" s="34"/>
    </row>
    <row r="4347" spans="5:5">
      <c r="E4347" s="34"/>
    </row>
    <row r="4348" spans="5:5">
      <c r="E4348" s="34"/>
    </row>
    <row r="4349" spans="5:5">
      <c r="E4349" s="34"/>
    </row>
    <row r="4350" spans="5:5">
      <c r="E4350" s="34"/>
    </row>
    <row r="4351" spans="5:5">
      <c r="E4351" s="34"/>
    </row>
    <row r="4352" spans="5:5">
      <c r="E4352" s="34"/>
    </row>
    <row r="4353" spans="5:5">
      <c r="E4353" s="34"/>
    </row>
    <row r="4354" spans="5:5">
      <c r="E4354" s="34"/>
    </row>
    <row r="4355" spans="5:5">
      <c r="E4355" s="34"/>
    </row>
    <row r="4356" spans="5:5">
      <c r="E4356" s="34"/>
    </row>
    <row r="4357" spans="5:5">
      <c r="E4357" s="34"/>
    </row>
    <row r="4358" spans="5:5">
      <c r="E4358" s="34"/>
    </row>
    <row r="4359" spans="5:5">
      <c r="E4359" s="34"/>
    </row>
    <row r="4360" spans="5:5">
      <c r="E4360" s="34"/>
    </row>
    <row r="4361" spans="5:5">
      <c r="E4361" s="34"/>
    </row>
    <row r="4362" spans="5:5">
      <c r="E4362" s="34"/>
    </row>
    <row r="4363" spans="5:5">
      <c r="E4363" s="34"/>
    </row>
    <row r="4364" spans="5:5">
      <c r="E4364" s="34"/>
    </row>
    <row r="4365" spans="5:5">
      <c r="E4365" s="34"/>
    </row>
    <row r="4366" spans="5:5">
      <c r="E4366" s="34"/>
    </row>
    <row r="4367" spans="5:5">
      <c r="E4367" s="34"/>
    </row>
    <row r="4368" spans="5:5">
      <c r="E4368" s="34"/>
    </row>
    <row r="4369" spans="5:5">
      <c r="E4369" s="34"/>
    </row>
    <row r="4370" spans="5:5">
      <c r="E4370" s="34"/>
    </row>
    <row r="4371" spans="5:5">
      <c r="E4371" s="34"/>
    </row>
    <row r="4372" spans="5:5">
      <c r="E4372" s="34"/>
    </row>
    <row r="4373" spans="5:5">
      <c r="E4373" s="34"/>
    </row>
    <row r="4374" spans="5:5">
      <c r="E4374" s="34"/>
    </row>
    <row r="4375" spans="5:5">
      <c r="E4375" s="34"/>
    </row>
    <row r="4376" spans="5:5">
      <c r="E4376" s="34"/>
    </row>
    <row r="4377" spans="5:5">
      <c r="E4377" s="34"/>
    </row>
    <row r="4378" spans="5:5">
      <c r="E4378" s="34"/>
    </row>
    <row r="4379" spans="5:5">
      <c r="E4379" s="34"/>
    </row>
    <row r="4380" spans="5:5">
      <c r="E4380" s="34"/>
    </row>
    <row r="4381" spans="5:5">
      <c r="E4381" s="34"/>
    </row>
    <row r="4382" spans="5:5">
      <c r="E4382" s="34"/>
    </row>
    <row r="4383" spans="5:5">
      <c r="E4383" s="34"/>
    </row>
    <row r="4384" spans="5:5">
      <c r="E4384" s="34"/>
    </row>
    <row r="4385" spans="5:5">
      <c r="E4385" s="34"/>
    </row>
    <row r="4386" spans="5:5">
      <c r="E4386" s="34"/>
    </row>
    <row r="4387" spans="5:5">
      <c r="E4387" s="34"/>
    </row>
    <row r="4388" spans="5:5">
      <c r="E4388" s="34"/>
    </row>
    <row r="4389" spans="5:5">
      <c r="E4389" s="34"/>
    </row>
    <row r="4390" spans="5:5">
      <c r="E4390" s="34"/>
    </row>
    <row r="4391" spans="5:5">
      <c r="E4391" s="34"/>
    </row>
    <row r="4392" spans="5:5">
      <c r="E4392" s="34"/>
    </row>
    <row r="4393" spans="5:5">
      <c r="E4393" s="34"/>
    </row>
    <row r="4394" spans="5:5">
      <c r="E4394" s="34"/>
    </row>
    <row r="4395" spans="5:5">
      <c r="E4395" s="34"/>
    </row>
    <row r="4396" spans="5:5">
      <c r="E4396" s="34"/>
    </row>
    <row r="4397" spans="5:5">
      <c r="E4397" s="34"/>
    </row>
    <row r="4398" spans="5:5">
      <c r="E4398" s="34"/>
    </row>
    <row r="4399" spans="5:5">
      <c r="E4399" s="34"/>
    </row>
    <row r="4400" spans="5:5">
      <c r="E4400" s="34"/>
    </row>
    <row r="4401" spans="5:5">
      <c r="E4401" s="34"/>
    </row>
    <row r="4402" spans="5:5">
      <c r="E4402" s="34"/>
    </row>
    <row r="4403" spans="5:5">
      <c r="E4403" s="34"/>
    </row>
    <row r="4404" spans="5:5">
      <c r="E4404" s="34"/>
    </row>
    <row r="4405" spans="5:5">
      <c r="E4405" s="34"/>
    </row>
    <row r="4406" spans="5:5">
      <c r="E4406" s="34"/>
    </row>
    <row r="4407" spans="5:5">
      <c r="E4407" s="34"/>
    </row>
    <row r="4408" spans="5:5">
      <c r="E4408" s="34"/>
    </row>
    <row r="4409" spans="5:5">
      <c r="E4409" s="34"/>
    </row>
    <row r="4410" spans="5:5">
      <c r="E4410" s="34"/>
    </row>
    <row r="4411" spans="5:5">
      <c r="E4411" s="34"/>
    </row>
    <row r="4412" spans="5:5">
      <c r="E4412" s="34"/>
    </row>
    <row r="4413" spans="5:5">
      <c r="E4413" s="34"/>
    </row>
    <row r="4414" spans="5:5">
      <c r="E4414" s="34"/>
    </row>
    <row r="4415" spans="5:5">
      <c r="E4415" s="34"/>
    </row>
    <row r="4416" spans="5:5">
      <c r="E4416" s="34"/>
    </row>
    <row r="4417" spans="5:5">
      <c r="E4417" s="34"/>
    </row>
    <row r="4418" spans="5:5">
      <c r="E4418" s="34"/>
    </row>
    <row r="4419" spans="5:5">
      <c r="E4419" s="34"/>
    </row>
  </sheetData>
  <conditionalFormatting sqref="D2">
    <cfRule type="duplicateValues" dxfId="36" priority="44"/>
  </conditionalFormatting>
  <conditionalFormatting sqref="D8">
    <cfRule type="duplicateValues" dxfId="35" priority="45"/>
  </conditionalFormatting>
  <conditionalFormatting sqref="D9">
    <cfRule type="duplicateValues" dxfId="34" priority="46"/>
  </conditionalFormatting>
  <conditionalFormatting sqref="D23">
    <cfRule type="duplicateValues" dxfId="33" priority="47"/>
  </conditionalFormatting>
  <conditionalFormatting sqref="D24">
    <cfRule type="duplicateValues" dxfId="32" priority="48"/>
  </conditionalFormatting>
  <conditionalFormatting sqref="D25">
    <cfRule type="duplicateValues" dxfId="31" priority="49"/>
  </conditionalFormatting>
  <conditionalFormatting sqref="D36">
    <cfRule type="duplicateValues" dxfId="30" priority="50"/>
  </conditionalFormatting>
  <conditionalFormatting sqref="D37">
    <cfRule type="duplicateValues" dxfId="29" priority="51"/>
  </conditionalFormatting>
  <conditionalFormatting sqref="D41">
    <cfRule type="duplicateValues" dxfId="28" priority="52"/>
  </conditionalFormatting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148"/>
  <sheetViews>
    <sheetView view="pageBreakPreview" zoomScale="85" zoomScaleSheetLayoutView="85" workbookViewId="0">
      <pane ySplit="3" topLeftCell="A4" activePane="bottomLeft" state="frozen"/>
      <selection pane="bottomLeft" activeCell="J8" sqref="J8"/>
    </sheetView>
  </sheetViews>
  <sheetFormatPr defaultRowHeight="15"/>
  <cols>
    <col min="1" max="1" width="6.85546875" style="73" customWidth="1"/>
    <col min="2" max="2" width="12" style="73" bestFit="1" customWidth="1"/>
    <col min="3" max="3" width="14.28515625" style="73" bestFit="1" customWidth="1"/>
    <col min="4" max="4" width="14.42578125" style="73" bestFit="1" customWidth="1"/>
    <col min="5" max="5" width="36.42578125" style="99" customWidth="1"/>
    <col min="6" max="6" width="13.85546875" style="73" bestFit="1" customWidth="1"/>
    <col min="7" max="7" width="9.7109375" style="73" hidden="1" customWidth="1"/>
    <col min="8" max="9" width="16.28515625" style="73" hidden="1" customWidth="1"/>
    <col min="10" max="10" width="15.42578125" style="73" customWidth="1"/>
    <col min="11" max="11" width="15.5703125" style="73" hidden="1" customWidth="1"/>
    <col min="12" max="12" width="17.140625" style="73" customWidth="1"/>
    <col min="13" max="13" width="14.140625" style="73" customWidth="1"/>
    <col min="14" max="14" width="13.85546875" style="73" customWidth="1"/>
    <col min="15" max="15" width="10" style="73" customWidth="1"/>
    <col min="16" max="16" width="7.42578125" style="73" customWidth="1"/>
    <col min="17" max="17" width="8.28515625" style="73" hidden="1" customWidth="1"/>
    <col min="18" max="18" width="8.5703125" style="73" customWidth="1"/>
    <col min="19" max="19" width="23.85546875" style="73" customWidth="1"/>
    <col min="20" max="20" width="14.7109375" style="73" customWidth="1"/>
    <col min="21" max="21" width="19.140625" style="73" customWidth="1"/>
    <col min="22" max="22" width="11.7109375" style="73" bestFit="1" customWidth="1"/>
    <col min="23" max="24" width="5.85546875" style="73" bestFit="1" customWidth="1"/>
    <col min="25" max="25" width="7.140625" style="73" bestFit="1" customWidth="1"/>
    <col min="26" max="26" width="6.42578125" style="73" bestFit="1" customWidth="1"/>
    <col min="27" max="27" width="9.140625" style="73"/>
    <col min="28" max="28" width="3.85546875" style="73" bestFit="1" customWidth="1"/>
    <col min="29" max="29" width="4.140625" style="73" bestFit="1" customWidth="1"/>
    <col min="30" max="30" width="6.140625" style="73" bestFit="1" customWidth="1"/>
    <col min="31" max="32" width="6.42578125" style="73" bestFit="1" customWidth="1"/>
    <col min="33" max="33" width="3.85546875" style="73" bestFit="1" customWidth="1"/>
    <col min="34" max="34" width="4.140625" style="73" bestFit="1" customWidth="1"/>
    <col min="35" max="35" width="6.140625" style="73" bestFit="1" customWidth="1"/>
    <col min="36" max="36" width="6.42578125" style="73" bestFit="1" customWidth="1"/>
    <col min="37" max="37" width="9.140625" style="73"/>
    <col min="38" max="38" width="6.42578125" style="73" bestFit="1" customWidth="1"/>
    <col min="39" max="39" width="6.5703125" style="73" bestFit="1" customWidth="1"/>
    <col min="40" max="40" width="13" style="73" customWidth="1"/>
    <col min="41" max="41" width="6.140625" style="73" bestFit="1" customWidth="1"/>
    <col min="42" max="42" width="9.140625" style="73"/>
    <col min="43" max="43" width="10.140625" style="73" customWidth="1"/>
    <col min="44" max="44" width="6.140625" style="73" bestFit="1" customWidth="1"/>
    <col min="45" max="45" width="6" style="73" bestFit="1" customWidth="1"/>
    <col min="46" max="46" width="10.7109375" style="73" customWidth="1"/>
    <col min="47" max="47" width="14.7109375" style="73" customWidth="1"/>
    <col min="48" max="48" width="6.140625" style="73" bestFit="1" customWidth="1"/>
    <col min="49" max="49" width="8.7109375" style="73" bestFit="1" customWidth="1"/>
    <col min="50" max="50" width="6.42578125" style="73" bestFit="1" customWidth="1"/>
    <col min="51" max="51" width="6.140625" style="73" bestFit="1" customWidth="1"/>
    <col min="52" max="52" width="8.7109375" style="73" bestFit="1" customWidth="1"/>
    <col min="53" max="53" width="6.42578125" style="73" bestFit="1" customWidth="1"/>
    <col min="54" max="54" width="11" style="73" customWidth="1"/>
    <col min="55" max="16384" width="9.140625" style="73"/>
  </cols>
  <sheetData>
    <row r="1" spans="1:54" ht="130.5" customHeight="1">
      <c r="A1" s="187" t="s">
        <v>420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</row>
    <row r="2" spans="1:54" s="105" customFormat="1" ht="15.75">
      <c r="A2" s="193" t="s">
        <v>0</v>
      </c>
      <c r="B2" s="195" t="s">
        <v>1</v>
      </c>
      <c r="C2" s="195" t="s">
        <v>2</v>
      </c>
      <c r="D2" s="195" t="s">
        <v>3</v>
      </c>
      <c r="E2" s="197" t="s">
        <v>4</v>
      </c>
      <c r="F2" s="197" t="s">
        <v>5</v>
      </c>
      <c r="G2" s="199" t="s">
        <v>338</v>
      </c>
      <c r="H2" s="191" t="s">
        <v>358</v>
      </c>
      <c r="I2" s="191" t="s">
        <v>408</v>
      </c>
      <c r="J2" s="191" t="s">
        <v>409</v>
      </c>
      <c r="K2" s="191" t="s">
        <v>410</v>
      </c>
      <c r="L2" s="186" t="s">
        <v>425</v>
      </c>
      <c r="M2" s="186" t="s">
        <v>426</v>
      </c>
      <c r="N2" s="186" t="s">
        <v>427</v>
      </c>
      <c r="O2" s="186" t="s">
        <v>428</v>
      </c>
      <c r="P2" s="186" t="s">
        <v>429</v>
      </c>
      <c r="Q2" s="186"/>
      <c r="R2" s="186"/>
      <c r="S2" s="186"/>
      <c r="T2" s="186"/>
      <c r="U2" s="186"/>
      <c r="V2" s="186"/>
      <c r="W2" s="188" t="s">
        <v>460</v>
      </c>
      <c r="X2" s="189"/>
      <c r="Y2" s="189"/>
      <c r="Z2" s="190"/>
      <c r="AA2" s="184" t="s">
        <v>430</v>
      </c>
      <c r="AB2" s="186" t="s">
        <v>431</v>
      </c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 t="s">
        <v>432</v>
      </c>
      <c r="AP2" s="186"/>
      <c r="AQ2" s="186"/>
      <c r="AR2" s="186" t="s">
        <v>433</v>
      </c>
      <c r="AS2" s="186"/>
      <c r="AT2" s="186"/>
      <c r="AU2" s="186"/>
      <c r="AV2" s="186" t="s">
        <v>434</v>
      </c>
      <c r="AW2" s="186"/>
      <c r="AX2" s="186"/>
      <c r="AY2" s="186" t="s">
        <v>435</v>
      </c>
      <c r="AZ2" s="186"/>
      <c r="BA2" s="186"/>
      <c r="BB2" s="191" t="s">
        <v>411</v>
      </c>
    </row>
    <row r="3" spans="1:54" s="105" customFormat="1" ht="63">
      <c r="A3" s="194"/>
      <c r="B3" s="196"/>
      <c r="C3" s="196"/>
      <c r="D3" s="196"/>
      <c r="E3" s="198"/>
      <c r="F3" s="198"/>
      <c r="G3" s="200"/>
      <c r="H3" s="192"/>
      <c r="I3" s="192"/>
      <c r="J3" s="192"/>
      <c r="K3" s="192"/>
      <c r="L3" s="184"/>
      <c r="M3" s="184"/>
      <c r="N3" s="184"/>
      <c r="O3" s="184"/>
      <c r="P3" s="110" t="s">
        <v>436</v>
      </c>
      <c r="Q3" s="111" t="s">
        <v>437</v>
      </c>
      <c r="R3" s="112" t="s">
        <v>438</v>
      </c>
      <c r="S3" s="112" t="s">
        <v>439</v>
      </c>
      <c r="T3" s="112" t="s">
        <v>440</v>
      </c>
      <c r="U3" s="112" t="s">
        <v>441</v>
      </c>
      <c r="V3" s="112" t="s">
        <v>442</v>
      </c>
      <c r="W3" s="112" t="s">
        <v>443</v>
      </c>
      <c r="X3" s="112" t="s">
        <v>444</v>
      </c>
      <c r="Y3" s="112" t="s">
        <v>461</v>
      </c>
      <c r="Z3" s="112" t="s">
        <v>459</v>
      </c>
      <c r="AA3" s="185"/>
      <c r="AB3" s="112" t="s">
        <v>444</v>
      </c>
      <c r="AC3" s="112" t="s">
        <v>443</v>
      </c>
      <c r="AD3" s="112" t="s">
        <v>445</v>
      </c>
      <c r="AE3" s="112" t="s">
        <v>446</v>
      </c>
      <c r="AF3" s="112" t="s">
        <v>447</v>
      </c>
      <c r="AG3" s="112" t="s">
        <v>444</v>
      </c>
      <c r="AH3" s="112" t="s">
        <v>443</v>
      </c>
      <c r="AI3" s="112" t="s">
        <v>445</v>
      </c>
      <c r="AJ3" s="112" t="s">
        <v>446</v>
      </c>
      <c r="AK3" s="112" t="s">
        <v>448</v>
      </c>
      <c r="AL3" s="112" t="s">
        <v>449</v>
      </c>
      <c r="AM3" s="112" t="s">
        <v>450</v>
      </c>
      <c r="AN3" s="109" t="s">
        <v>451</v>
      </c>
      <c r="AO3" s="113" t="s">
        <v>452</v>
      </c>
      <c r="AP3" s="113" t="s">
        <v>453</v>
      </c>
      <c r="AQ3" s="113" t="s">
        <v>454</v>
      </c>
      <c r="AR3" s="113" t="s">
        <v>455</v>
      </c>
      <c r="AS3" s="113" t="s">
        <v>456</v>
      </c>
      <c r="AT3" s="113" t="s">
        <v>457</v>
      </c>
      <c r="AU3" s="113" t="s">
        <v>458</v>
      </c>
      <c r="AV3" s="113" t="s">
        <v>452</v>
      </c>
      <c r="AW3" s="113" t="s">
        <v>453</v>
      </c>
      <c r="AX3" s="113" t="s">
        <v>459</v>
      </c>
      <c r="AY3" s="112" t="s">
        <v>452</v>
      </c>
      <c r="AZ3" s="112" t="s">
        <v>453</v>
      </c>
      <c r="BA3" s="112" t="s">
        <v>449</v>
      </c>
      <c r="BB3" s="192"/>
    </row>
    <row r="4" spans="1:54" ht="29.25" customHeight="1">
      <c r="A4" s="139">
        <v>1</v>
      </c>
      <c r="B4" s="7" t="s">
        <v>6</v>
      </c>
      <c r="C4" s="7" t="s">
        <v>7</v>
      </c>
      <c r="D4" s="7" t="s">
        <v>8</v>
      </c>
      <c r="E4" s="92" t="s">
        <v>113</v>
      </c>
      <c r="F4" s="72">
        <v>1.5</v>
      </c>
      <c r="G4" s="107">
        <v>128.69920000000002</v>
      </c>
      <c r="H4" s="107">
        <v>111.12</v>
      </c>
      <c r="I4" s="107">
        <v>106.64</v>
      </c>
      <c r="J4" s="107">
        <v>103.20399999999999</v>
      </c>
      <c r="K4" s="107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07"/>
    </row>
    <row r="5" spans="1:54" ht="29.25" customHeight="1">
      <c r="A5" s="139">
        <v>2</v>
      </c>
      <c r="B5" s="7" t="s">
        <v>120</v>
      </c>
      <c r="C5" s="7" t="s">
        <v>120</v>
      </c>
      <c r="D5" s="7" t="s">
        <v>13</v>
      </c>
      <c r="E5" s="86" t="s">
        <v>121</v>
      </c>
      <c r="F5" s="72">
        <v>2.96</v>
      </c>
      <c r="G5" s="107">
        <v>223.92160000000001</v>
      </c>
      <c r="H5" s="107">
        <v>190.94</v>
      </c>
      <c r="I5" s="107">
        <v>183.26</v>
      </c>
      <c r="J5" s="107">
        <v>173.441</v>
      </c>
      <c r="K5" s="107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07"/>
    </row>
    <row r="6" spans="1:54" ht="29.25" customHeight="1">
      <c r="A6" s="139">
        <v>3</v>
      </c>
      <c r="B6" s="7" t="s">
        <v>122</v>
      </c>
      <c r="C6" s="7" t="s">
        <v>340</v>
      </c>
      <c r="D6" s="7" t="s">
        <v>14</v>
      </c>
      <c r="E6" s="92" t="s">
        <v>123</v>
      </c>
      <c r="F6" s="72">
        <v>4</v>
      </c>
      <c r="G6" s="107">
        <v>304.9984</v>
      </c>
      <c r="H6" s="107">
        <v>262.52999999999997</v>
      </c>
      <c r="I6" s="107">
        <v>249.26</v>
      </c>
      <c r="J6" s="107">
        <v>208.64099999999999</v>
      </c>
      <c r="K6" s="107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07"/>
    </row>
    <row r="7" spans="1:54" ht="29.25" customHeight="1">
      <c r="A7" s="139">
        <v>4</v>
      </c>
      <c r="B7" s="7" t="s">
        <v>15</v>
      </c>
      <c r="C7" s="7" t="s">
        <v>16</v>
      </c>
      <c r="D7" s="7" t="s">
        <v>17</v>
      </c>
      <c r="E7" s="88" t="s">
        <v>19</v>
      </c>
      <c r="F7" s="31">
        <v>3.15</v>
      </c>
      <c r="G7" s="107">
        <v>171.07</v>
      </c>
      <c r="H7" s="107">
        <v>145.19</v>
      </c>
      <c r="I7" s="107">
        <v>386.22</v>
      </c>
      <c r="J7" s="107">
        <v>366.3621</v>
      </c>
      <c r="K7" s="107"/>
      <c r="L7" s="7"/>
      <c r="M7" s="7"/>
      <c r="N7" s="108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07"/>
    </row>
    <row r="8" spans="1:54" ht="29.25" customHeight="1">
      <c r="A8" s="139">
        <v>5</v>
      </c>
      <c r="B8" s="7" t="s">
        <v>15</v>
      </c>
      <c r="C8" s="7" t="s">
        <v>16</v>
      </c>
      <c r="D8" s="7" t="s">
        <v>17</v>
      </c>
      <c r="E8" s="88" t="s">
        <v>20</v>
      </c>
      <c r="F8" s="31">
        <v>3</v>
      </c>
      <c r="G8" s="107">
        <v>200.59</v>
      </c>
      <c r="H8" s="107">
        <v>171.91</v>
      </c>
      <c r="I8" s="107"/>
      <c r="J8" s="107"/>
      <c r="K8" s="107"/>
      <c r="L8" s="7"/>
      <c r="M8" s="7"/>
      <c r="N8" s="108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07"/>
    </row>
    <row r="9" spans="1:54" ht="29.25" customHeight="1">
      <c r="A9" s="139">
        <v>6</v>
      </c>
      <c r="B9" s="7" t="s">
        <v>15</v>
      </c>
      <c r="C9" s="7" t="s">
        <v>16</v>
      </c>
      <c r="D9" s="7" t="s">
        <v>17</v>
      </c>
      <c r="E9" s="88" t="s">
        <v>18</v>
      </c>
      <c r="F9" s="31">
        <v>2</v>
      </c>
      <c r="G9" s="107">
        <v>91.93</v>
      </c>
      <c r="H9" s="107">
        <v>77.28</v>
      </c>
      <c r="I9" s="107"/>
      <c r="J9" s="107"/>
      <c r="K9" s="107"/>
      <c r="L9" s="7"/>
      <c r="M9" s="7"/>
      <c r="N9" s="108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07"/>
    </row>
    <row r="10" spans="1:54" ht="29.25" customHeight="1">
      <c r="A10" s="139">
        <v>7</v>
      </c>
      <c r="B10" s="7" t="s">
        <v>15</v>
      </c>
      <c r="C10" s="7" t="s">
        <v>16</v>
      </c>
      <c r="D10" s="7" t="s">
        <v>21</v>
      </c>
      <c r="E10" s="87" t="s">
        <v>22</v>
      </c>
      <c r="F10" s="31">
        <v>5.0999999999999996</v>
      </c>
      <c r="G10" s="107">
        <v>397.32</v>
      </c>
      <c r="H10" s="107">
        <v>343.22</v>
      </c>
      <c r="I10" s="107">
        <v>587.64</v>
      </c>
      <c r="J10" s="107">
        <v>593.02599999999995</v>
      </c>
      <c r="K10" s="107"/>
      <c r="L10" s="7"/>
      <c r="M10" s="7"/>
      <c r="N10" s="16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07"/>
    </row>
    <row r="11" spans="1:54" ht="29.25" customHeight="1">
      <c r="A11" s="139">
        <v>8</v>
      </c>
      <c r="B11" s="7" t="s">
        <v>15</v>
      </c>
      <c r="C11" s="7" t="s">
        <v>16</v>
      </c>
      <c r="D11" s="7" t="s">
        <v>21</v>
      </c>
      <c r="E11" s="87" t="s">
        <v>23</v>
      </c>
      <c r="F11" s="31">
        <v>4.62</v>
      </c>
      <c r="G11" s="107">
        <v>306.87</v>
      </c>
      <c r="H11" s="107">
        <v>263.5</v>
      </c>
      <c r="I11" s="107"/>
      <c r="J11" s="107"/>
      <c r="K11" s="107"/>
      <c r="L11" s="7"/>
      <c r="M11" s="7"/>
      <c r="N11" s="16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07"/>
    </row>
    <row r="12" spans="1:54" ht="29.25" customHeight="1">
      <c r="A12" s="139">
        <v>9</v>
      </c>
      <c r="B12" s="7" t="s">
        <v>15</v>
      </c>
      <c r="C12" s="7" t="s">
        <v>24</v>
      </c>
      <c r="D12" s="7" t="s">
        <v>31</v>
      </c>
      <c r="E12" s="91" t="s">
        <v>33</v>
      </c>
      <c r="F12" s="31">
        <v>1.88</v>
      </c>
      <c r="G12" s="107">
        <v>89.96</v>
      </c>
      <c r="H12" s="107">
        <v>75.81</v>
      </c>
      <c r="I12" s="107">
        <v>280.33999999999997</v>
      </c>
      <c r="J12" s="107">
        <v>255.36500000000001</v>
      </c>
      <c r="K12" s="107"/>
      <c r="L12" s="7"/>
      <c r="M12" s="7"/>
      <c r="N12" s="20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07"/>
    </row>
    <row r="13" spans="1:54" ht="29.25" customHeight="1">
      <c r="A13" s="139">
        <v>10</v>
      </c>
      <c r="B13" s="7" t="s">
        <v>15</v>
      </c>
      <c r="C13" s="7" t="s">
        <v>24</v>
      </c>
      <c r="D13" s="7" t="s">
        <v>31</v>
      </c>
      <c r="E13" s="91" t="s">
        <v>32</v>
      </c>
      <c r="F13" s="31">
        <v>1.53</v>
      </c>
      <c r="G13" s="107">
        <v>73.930000000000007</v>
      </c>
      <c r="H13" s="107">
        <v>62.34</v>
      </c>
      <c r="I13" s="107"/>
      <c r="J13" s="107"/>
      <c r="K13" s="107"/>
      <c r="L13" s="7"/>
      <c r="M13" s="7"/>
      <c r="N13" s="20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07"/>
    </row>
    <row r="14" spans="1:54" ht="29.25" customHeight="1">
      <c r="A14" s="139">
        <v>11</v>
      </c>
      <c r="B14" s="7" t="s">
        <v>15</v>
      </c>
      <c r="C14" s="7" t="s">
        <v>24</v>
      </c>
      <c r="D14" s="7" t="s">
        <v>31</v>
      </c>
      <c r="E14" s="91" t="s">
        <v>34</v>
      </c>
      <c r="F14" s="31">
        <v>2.82</v>
      </c>
      <c r="G14" s="107">
        <v>184.18</v>
      </c>
      <c r="H14" s="107">
        <v>157.83000000000001</v>
      </c>
      <c r="I14" s="107"/>
      <c r="J14" s="107"/>
      <c r="K14" s="107"/>
      <c r="L14" s="7"/>
      <c r="M14" s="7"/>
      <c r="N14" s="20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07"/>
    </row>
    <row r="15" spans="1:54" ht="29.25" customHeight="1">
      <c r="A15" s="139">
        <v>12</v>
      </c>
      <c r="B15" s="7" t="s">
        <v>15</v>
      </c>
      <c r="C15" s="7" t="s">
        <v>24</v>
      </c>
      <c r="D15" s="7" t="s">
        <v>25</v>
      </c>
      <c r="E15" s="90" t="s">
        <v>26</v>
      </c>
      <c r="F15" s="31">
        <v>1</v>
      </c>
      <c r="G15" s="107">
        <v>48.96</v>
      </c>
      <c r="H15" s="107">
        <v>41.03</v>
      </c>
      <c r="I15" s="107">
        <v>105.42</v>
      </c>
      <c r="J15" s="107">
        <v>99.033000000000001</v>
      </c>
      <c r="K15" s="107"/>
      <c r="L15" s="7"/>
      <c r="M15" s="7"/>
      <c r="N15" s="18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07"/>
    </row>
    <row r="16" spans="1:54" ht="29.25" customHeight="1">
      <c r="A16" s="139">
        <v>13</v>
      </c>
      <c r="B16" s="7" t="s">
        <v>15</v>
      </c>
      <c r="C16" s="7" t="s">
        <v>24</v>
      </c>
      <c r="D16" s="7" t="s">
        <v>25</v>
      </c>
      <c r="E16" s="90" t="s">
        <v>27</v>
      </c>
      <c r="F16" s="31">
        <v>1.32</v>
      </c>
      <c r="G16" s="107">
        <v>81.08</v>
      </c>
      <c r="H16" s="107">
        <v>68.849999999999994</v>
      </c>
      <c r="I16" s="107"/>
      <c r="J16" s="107"/>
      <c r="K16" s="107"/>
      <c r="L16" s="7"/>
      <c r="M16" s="7"/>
      <c r="N16" s="18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07"/>
    </row>
    <row r="17" spans="1:54" ht="29.25" customHeight="1">
      <c r="A17" s="139">
        <v>14</v>
      </c>
      <c r="B17" s="7" t="s">
        <v>15</v>
      </c>
      <c r="C17" s="7" t="s">
        <v>24</v>
      </c>
      <c r="D17" s="7" t="s">
        <v>28</v>
      </c>
      <c r="E17" s="90" t="s">
        <v>29</v>
      </c>
      <c r="F17" s="31">
        <v>2.15</v>
      </c>
      <c r="G17" s="107">
        <v>144.66999999999999</v>
      </c>
      <c r="H17" s="107">
        <v>124.37</v>
      </c>
      <c r="I17" s="107">
        <v>360</v>
      </c>
      <c r="J17" s="107">
        <v>358.38299999999998</v>
      </c>
      <c r="K17" s="107"/>
      <c r="L17" s="7"/>
      <c r="M17" s="7"/>
      <c r="N17" s="18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07"/>
    </row>
    <row r="18" spans="1:54" ht="29.25" customHeight="1">
      <c r="A18" s="139">
        <v>15</v>
      </c>
      <c r="B18" s="7" t="s">
        <v>15</v>
      </c>
      <c r="C18" s="7" t="s">
        <v>24</v>
      </c>
      <c r="D18" s="7" t="s">
        <v>28</v>
      </c>
      <c r="E18" s="90" t="s">
        <v>30</v>
      </c>
      <c r="F18" s="31">
        <v>3.41</v>
      </c>
      <c r="G18" s="107">
        <v>274.66000000000003</v>
      </c>
      <c r="H18" s="107">
        <v>237.26</v>
      </c>
      <c r="I18" s="107"/>
      <c r="J18" s="107"/>
      <c r="K18" s="107"/>
      <c r="L18" s="7"/>
      <c r="M18" s="7"/>
      <c r="N18" s="18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07"/>
    </row>
    <row r="19" spans="1:54" ht="29.25" customHeight="1">
      <c r="A19" s="139">
        <v>16</v>
      </c>
      <c r="B19" s="7" t="s">
        <v>15</v>
      </c>
      <c r="C19" s="7" t="s">
        <v>24</v>
      </c>
      <c r="D19" s="7" t="s">
        <v>35</v>
      </c>
      <c r="E19" s="92" t="s">
        <v>36</v>
      </c>
      <c r="F19" s="31">
        <v>3</v>
      </c>
      <c r="G19" s="107">
        <v>215.87</v>
      </c>
      <c r="H19" s="107">
        <v>186.07</v>
      </c>
      <c r="I19" s="107">
        <v>185.31</v>
      </c>
      <c r="J19" s="107">
        <v>179.55600000000001</v>
      </c>
      <c r="K19" s="107"/>
      <c r="L19" s="7"/>
      <c r="M19" s="7"/>
      <c r="N19" s="107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07"/>
    </row>
    <row r="20" spans="1:54" ht="29.25" customHeight="1">
      <c r="A20" s="139">
        <v>17</v>
      </c>
      <c r="B20" s="7" t="s">
        <v>133</v>
      </c>
      <c r="C20" s="7" t="s">
        <v>343</v>
      </c>
      <c r="D20" s="7" t="s">
        <v>362</v>
      </c>
      <c r="E20" s="88" t="s">
        <v>136</v>
      </c>
      <c r="F20" s="74">
        <v>13.4</v>
      </c>
      <c r="G20" s="107">
        <v>781.37919999999997</v>
      </c>
      <c r="H20" s="107">
        <v>658.54</v>
      </c>
      <c r="I20" s="107">
        <v>630.23</v>
      </c>
      <c r="J20" s="107">
        <v>562.34699999999998</v>
      </c>
      <c r="K20" s="107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07"/>
    </row>
    <row r="21" spans="1:54" ht="29.25" customHeight="1">
      <c r="A21" s="139">
        <v>18</v>
      </c>
      <c r="B21" s="7" t="s">
        <v>133</v>
      </c>
      <c r="C21" s="7" t="s">
        <v>344</v>
      </c>
      <c r="D21" s="7" t="s">
        <v>363</v>
      </c>
      <c r="E21" s="87" t="s">
        <v>139</v>
      </c>
      <c r="F21" s="17">
        <v>4.3499999999999996</v>
      </c>
      <c r="G21" s="107">
        <v>297.36</v>
      </c>
      <c r="H21" s="107">
        <v>254.41</v>
      </c>
      <c r="I21" s="107">
        <v>235.77</v>
      </c>
      <c r="J21" s="107">
        <v>222.26400000000001</v>
      </c>
      <c r="K21" s="107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07"/>
    </row>
    <row r="22" spans="1:54" ht="29.25" customHeight="1">
      <c r="A22" s="139">
        <v>19</v>
      </c>
      <c r="B22" s="7" t="s">
        <v>40</v>
      </c>
      <c r="C22" s="7" t="s">
        <v>42</v>
      </c>
      <c r="D22" s="7" t="s">
        <v>43</v>
      </c>
      <c r="E22" s="92" t="s">
        <v>44</v>
      </c>
      <c r="F22" s="31">
        <v>2.0499999999999998</v>
      </c>
      <c r="G22" s="107">
        <v>143.55000000000001</v>
      </c>
      <c r="H22" s="107">
        <v>123.37</v>
      </c>
      <c r="I22" s="107">
        <v>308.95</v>
      </c>
      <c r="J22" s="107">
        <v>299.30399999999997</v>
      </c>
      <c r="K22" s="107"/>
      <c r="L22" s="7"/>
      <c r="M22" s="7"/>
      <c r="N22" s="107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07"/>
    </row>
    <row r="23" spans="1:54" ht="29.25" customHeight="1">
      <c r="A23" s="139">
        <v>20</v>
      </c>
      <c r="B23" s="7" t="s">
        <v>40</v>
      </c>
      <c r="C23" s="7" t="s">
        <v>42</v>
      </c>
      <c r="D23" s="7" t="s">
        <v>43</v>
      </c>
      <c r="E23" s="92" t="s">
        <v>45</v>
      </c>
      <c r="F23" s="31">
        <v>2.1</v>
      </c>
      <c r="G23" s="107">
        <v>126.08</v>
      </c>
      <c r="H23" s="107">
        <v>107.6</v>
      </c>
      <c r="I23" s="107"/>
      <c r="J23" s="107"/>
      <c r="K23" s="107"/>
      <c r="L23" s="7"/>
      <c r="M23" s="7"/>
      <c r="N23" s="107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07"/>
    </row>
    <row r="24" spans="1:54" ht="29.25" customHeight="1">
      <c r="A24" s="139">
        <v>21</v>
      </c>
      <c r="B24" s="7" t="s">
        <v>40</v>
      </c>
      <c r="C24" s="7" t="s">
        <v>42</v>
      </c>
      <c r="D24" s="7" t="s">
        <v>43</v>
      </c>
      <c r="E24" s="92" t="s">
        <v>46</v>
      </c>
      <c r="F24" s="31">
        <v>1.75</v>
      </c>
      <c r="G24" s="107">
        <v>118.99</v>
      </c>
      <c r="H24" s="107">
        <v>103.3</v>
      </c>
      <c r="I24" s="107"/>
      <c r="J24" s="107"/>
      <c r="K24" s="107"/>
      <c r="L24" s="7"/>
      <c r="M24" s="7"/>
      <c r="N24" s="107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07"/>
    </row>
    <row r="25" spans="1:54" ht="29.25" customHeight="1">
      <c r="A25" s="139">
        <v>22</v>
      </c>
      <c r="B25" s="7" t="s">
        <v>47</v>
      </c>
      <c r="C25" s="7" t="s">
        <v>47</v>
      </c>
      <c r="D25" s="7" t="s">
        <v>364</v>
      </c>
      <c r="E25" s="87" t="s">
        <v>141</v>
      </c>
      <c r="F25" s="17">
        <v>7</v>
      </c>
      <c r="G25" s="107">
        <v>442.26560000000001</v>
      </c>
      <c r="H25" s="107">
        <v>377</v>
      </c>
      <c r="I25" s="107">
        <v>821.56</v>
      </c>
      <c r="J25" s="107">
        <v>871.80899999999997</v>
      </c>
      <c r="K25" s="107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07"/>
    </row>
    <row r="26" spans="1:54" ht="29.25" customHeight="1">
      <c r="A26" s="139">
        <v>23</v>
      </c>
      <c r="B26" s="7" t="s">
        <v>47</v>
      </c>
      <c r="C26" s="7" t="s">
        <v>47</v>
      </c>
      <c r="D26" s="7" t="s">
        <v>364</v>
      </c>
      <c r="E26" s="90" t="s">
        <v>142</v>
      </c>
      <c r="F26" s="19">
        <v>0.8</v>
      </c>
      <c r="G26" s="107">
        <v>66.270399999999995</v>
      </c>
      <c r="H26" s="107">
        <v>57.17</v>
      </c>
      <c r="I26" s="107"/>
      <c r="J26" s="107"/>
      <c r="K26" s="107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07"/>
    </row>
    <row r="27" spans="1:54" ht="29.25" customHeight="1">
      <c r="A27" s="139">
        <v>24</v>
      </c>
      <c r="B27" s="7" t="s">
        <v>47</v>
      </c>
      <c r="C27" s="7" t="s">
        <v>47</v>
      </c>
      <c r="D27" s="7" t="s">
        <v>364</v>
      </c>
      <c r="E27" s="90" t="s">
        <v>143</v>
      </c>
      <c r="F27" s="19">
        <v>8.4</v>
      </c>
      <c r="G27" s="107">
        <v>519.2432</v>
      </c>
      <c r="H27" s="107">
        <v>422.38</v>
      </c>
      <c r="I27" s="107"/>
      <c r="J27" s="107"/>
      <c r="K27" s="107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07"/>
    </row>
    <row r="28" spans="1:54" ht="29.25" customHeight="1">
      <c r="A28" s="139">
        <v>25</v>
      </c>
      <c r="B28" s="7" t="s">
        <v>47</v>
      </c>
      <c r="C28" s="7" t="s">
        <v>47</v>
      </c>
      <c r="D28" s="7" t="s">
        <v>365</v>
      </c>
      <c r="E28" s="90" t="s">
        <v>145</v>
      </c>
      <c r="F28" s="19">
        <v>2.6</v>
      </c>
      <c r="G28" s="107">
        <v>250.82400000000001</v>
      </c>
      <c r="H28" s="107">
        <v>218.43</v>
      </c>
      <c r="I28" s="107">
        <v>353.72</v>
      </c>
      <c r="J28" s="107">
        <v>336.01100000000002</v>
      </c>
      <c r="K28" s="107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07"/>
    </row>
    <row r="29" spans="1:54" ht="29.25" customHeight="1">
      <c r="A29" s="139">
        <v>26</v>
      </c>
      <c r="B29" s="7" t="s">
        <v>47</v>
      </c>
      <c r="C29" s="7" t="s">
        <v>47</v>
      </c>
      <c r="D29" s="7" t="s">
        <v>365</v>
      </c>
      <c r="E29" s="90" t="s">
        <v>146</v>
      </c>
      <c r="F29" s="19">
        <v>2.2000000000000002</v>
      </c>
      <c r="G29" s="107">
        <v>181.80960000000002</v>
      </c>
      <c r="H29" s="107">
        <v>156.43</v>
      </c>
      <c r="I29" s="107"/>
      <c r="J29" s="107"/>
      <c r="K29" s="107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07"/>
    </row>
    <row r="30" spans="1:54" ht="29.25" customHeight="1">
      <c r="A30" s="139">
        <v>27</v>
      </c>
      <c r="B30" s="7" t="s">
        <v>47</v>
      </c>
      <c r="C30" s="7" t="s">
        <v>47</v>
      </c>
      <c r="D30" s="7" t="s">
        <v>366</v>
      </c>
      <c r="E30" s="91" t="s">
        <v>148</v>
      </c>
      <c r="F30" s="19">
        <v>2.5</v>
      </c>
      <c r="G30" s="107">
        <v>181.0256</v>
      </c>
      <c r="H30" s="107">
        <v>155.21</v>
      </c>
      <c r="I30" s="107">
        <v>145.43</v>
      </c>
      <c r="J30" s="107">
        <v>151.84399999999999</v>
      </c>
      <c r="K30" s="107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07"/>
    </row>
    <row r="31" spans="1:54" ht="29.25" customHeight="1">
      <c r="A31" s="139">
        <v>28</v>
      </c>
      <c r="B31" s="7" t="s">
        <v>149</v>
      </c>
      <c r="C31" s="7" t="s">
        <v>149</v>
      </c>
      <c r="D31" s="7" t="s">
        <v>367</v>
      </c>
      <c r="E31" s="91" t="s">
        <v>151</v>
      </c>
      <c r="F31" s="19">
        <v>4.8</v>
      </c>
      <c r="G31" s="107">
        <v>279.24959999999999</v>
      </c>
      <c r="H31" s="107">
        <v>236.59</v>
      </c>
      <c r="I31" s="107">
        <v>226.96</v>
      </c>
      <c r="J31" s="107">
        <v>227.798</v>
      </c>
      <c r="K31" s="107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07"/>
    </row>
    <row r="32" spans="1:54" ht="29.25" customHeight="1">
      <c r="A32" s="139">
        <v>29</v>
      </c>
      <c r="B32" s="7" t="s">
        <v>49</v>
      </c>
      <c r="C32" s="7" t="s">
        <v>50</v>
      </c>
      <c r="D32" s="7" t="s">
        <v>51</v>
      </c>
      <c r="E32" s="92" t="s">
        <v>52</v>
      </c>
      <c r="F32" s="31">
        <v>4.5999999999999996</v>
      </c>
      <c r="G32" s="107">
        <v>357.58</v>
      </c>
      <c r="H32" s="107">
        <v>309</v>
      </c>
      <c r="I32" s="107">
        <v>291.66000000000003</v>
      </c>
      <c r="J32" s="107">
        <v>284.13200000000001</v>
      </c>
      <c r="K32" s="107"/>
      <c r="L32" s="7"/>
      <c r="M32" s="7"/>
      <c r="N32" s="114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07"/>
    </row>
    <row r="33" spans="1:54" ht="29.25" customHeight="1">
      <c r="A33" s="139">
        <v>30</v>
      </c>
      <c r="B33" s="7" t="s">
        <v>152</v>
      </c>
      <c r="C33" s="7" t="s">
        <v>152</v>
      </c>
      <c r="D33" s="7" t="s">
        <v>368</v>
      </c>
      <c r="E33" s="91" t="s">
        <v>154</v>
      </c>
      <c r="F33" s="21">
        <v>4.25</v>
      </c>
      <c r="G33" s="107">
        <v>306.43200000000002</v>
      </c>
      <c r="H33" s="107">
        <v>262.19</v>
      </c>
      <c r="I33" s="107">
        <v>245.71</v>
      </c>
      <c r="J33" s="107">
        <v>231.77600000000001</v>
      </c>
      <c r="K33" s="107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07"/>
    </row>
    <row r="34" spans="1:54" ht="29.25" customHeight="1">
      <c r="A34" s="139">
        <v>31</v>
      </c>
      <c r="B34" s="7" t="s">
        <v>152</v>
      </c>
      <c r="C34" s="7" t="s">
        <v>152</v>
      </c>
      <c r="D34" s="7" t="s">
        <v>369</v>
      </c>
      <c r="E34" s="92" t="s">
        <v>156</v>
      </c>
      <c r="F34" s="72">
        <v>1.3</v>
      </c>
      <c r="G34" s="107">
        <v>104.7088</v>
      </c>
      <c r="H34" s="107">
        <v>91.02</v>
      </c>
      <c r="I34" s="107">
        <v>146.01</v>
      </c>
      <c r="J34" s="107">
        <v>137.90199999999999</v>
      </c>
      <c r="K34" s="107"/>
      <c r="L34" s="132" t="s">
        <v>486</v>
      </c>
      <c r="M34" s="134">
        <v>9424077831</v>
      </c>
      <c r="N34" s="132"/>
      <c r="O34" s="132"/>
      <c r="P34" s="132">
        <v>1</v>
      </c>
      <c r="Q34" s="132"/>
      <c r="R34" s="133">
        <f>F34</f>
        <v>1.3</v>
      </c>
      <c r="S34" s="132" t="s">
        <v>472</v>
      </c>
      <c r="T34" s="132" t="s">
        <v>487</v>
      </c>
      <c r="U34" s="132" t="s">
        <v>488</v>
      </c>
      <c r="V34" s="132" t="s">
        <v>466</v>
      </c>
      <c r="W34" s="132">
        <v>487</v>
      </c>
      <c r="X34" s="132">
        <v>50</v>
      </c>
      <c r="Y34" s="132">
        <f>2507-W34-X34</f>
        <v>1970</v>
      </c>
      <c r="Z34" s="132">
        <f>+W34+X34+Y34</f>
        <v>2507</v>
      </c>
      <c r="AA34" s="132"/>
      <c r="AB34" s="132"/>
      <c r="AC34" s="132"/>
      <c r="AD34" s="132">
        <v>9</v>
      </c>
      <c r="AE34" s="132"/>
      <c r="AF34" s="132">
        <f>+AB34+AC34+AD34+AE34</f>
        <v>9</v>
      </c>
      <c r="AG34" s="132"/>
      <c r="AH34" s="132"/>
      <c r="AI34" s="132">
        <v>4</v>
      </c>
      <c r="AJ34" s="132"/>
      <c r="AK34" s="132">
        <f>+AG34+AH34+AI34+AJ34</f>
        <v>4</v>
      </c>
      <c r="AL34" s="132">
        <f>+AF34+AK34</f>
        <v>13</v>
      </c>
      <c r="AM34" s="132"/>
      <c r="AN34" s="132"/>
      <c r="AO34" s="132"/>
      <c r="AP34" s="132"/>
      <c r="AQ34" s="132">
        <f>+AO34+AP34</f>
        <v>0</v>
      </c>
      <c r="AR34" s="132"/>
      <c r="AS34" s="132"/>
      <c r="AT34" s="132">
        <f>+AR34+AS34</f>
        <v>0</v>
      </c>
      <c r="AU34" s="132"/>
      <c r="AV34" s="132">
        <v>11</v>
      </c>
      <c r="AW34" s="132">
        <v>9</v>
      </c>
      <c r="AX34" s="132">
        <f>+AV34+AW34</f>
        <v>20</v>
      </c>
      <c r="AY34" s="132">
        <f>AV34</f>
        <v>11</v>
      </c>
      <c r="AZ34" s="132">
        <f>AW34</f>
        <v>9</v>
      </c>
      <c r="BA34" s="132">
        <f>+AY34+AZ34</f>
        <v>20</v>
      </c>
      <c r="BB34" s="107"/>
    </row>
    <row r="35" spans="1:54" ht="29.25" customHeight="1">
      <c r="A35" s="139">
        <v>32</v>
      </c>
      <c r="B35" s="7" t="s">
        <v>152</v>
      </c>
      <c r="C35" s="7" t="s">
        <v>152</v>
      </c>
      <c r="D35" s="7" t="s">
        <v>369</v>
      </c>
      <c r="E35" s="92" t="s">
        <v>157</v>
      </c>
      <c r="F35" s="72">
        <v>1.4</v>
      </c>
      <c r="G35" s="107">
        <v>78.489599999999996</v>
      </c>
      <c r="H35" s="107">
        <v>66.73</v>
      </c>
      <c r="I35" s="107"/>
      <c r="J35" s="107"/>
      <c r="K35" s="107"/>
      <c r="L35" s="132" t="s">
        <v>486</v>
      </c>
      <c r="M35" s="134">
        <v>9424077831</v>
      </c>
      <c r="N35" s="132"/>
      <c r="O35" s="132"/>
      <c r="P35" s="132">
        <v>1</v>
      </c>
      <c r="Q35" s="132"/>
      <c r="R35" s="133">
        <f>F35</f>
        <v>1.4</v>
      </c>
      <c r="S35" s="132" t="s">
        <v>472</v>
      </c>
      <c r="T35" s="132" t="s">
        <v>487</v>
      </c>
      <c r="U35" s="132" t="s">
        <v>488</v>
      </c>
      <c r="V35" s="132" t="s">
        <v>466</v>
      </c>
      <c r="W35" s="132">
        <v>69</v>
      </c>
      <c r="X35" s="132">
        <v>70</v>
      </c>
      <c r="Y35" s="132">
        <f>310-W35-X35</f>
        <v>171</v>
      </c>
      <c r="Z35" s="132">
        <f>+W35+X35+Y35</f>
        <v>310</v>
      </c>
      <c r="AA35" s="132"/>
      <c r="AB35" s="132"/>
      <c r="AC35" s="132"/>
      <c r="AD35" s="132">
        <v>9</v>
      </c>
      <c r="AE35" s="132"/>
      <c r="AF35" s="132">
        <f>+AB35+AC35+AD35+AE35</f>
        <v>9</v>
      </c>
      <c r="AG35" s="132"/>
      <c r="AH35" s="132"/>
      <c r="AI35" s="132">
        <v>4</v>
      </c>
      <c r="AJ35" s="132"/>
      <c r="AK35" s="132">
        <f>+AG35+AH35+AI35+AJ35</f>
        <v>4</v>
      </c>
      <c r="AL35" s="132">
        <f>+AF35+AK35</f>
        <v>13</v>
      </c>
      <c r="AM35" s="132"/>
      <c r="AN35" s="132"/>
      <c r="AO35" s="132"/>
      <c r="AP35" s="132"/>
      <c r="AQ35" s="132">
        <f>+AO35+AP35</f>
        <v>0</v>
      </c>
      <c r="AR35" s="132"/>
      <c r="AS35" s="132"/>
      <c r="AT35" s="132">
        <f>+AR35+AS35</f>
        <v>0</v>
      </c>
      <c r="AU35" s="132"/>
      <c r="AV35" s="132">
        <v>9</v>
      </c>
      <c r="AW35" s="132">
        <v>7</v>
      </c>
      <c r="AX35" s="132">
        <f>+AV35+AW35</f>
        <v>16</v>
      </c>
      <c r="AY35" s="132">
        <f>AV35</f>
        <v>9</v>
      </c>
      <c r="AZ35" s="132">
        <f>AW35</f>
        <v>7</v>
      </c>
      <c r="BA35" s="132">
        <f>+AY35+AZ35</f>
        <v>16</v>
      </c>
      <c r="BB35" s="107"/>
    </row>
    <row r="36" spans="1:54" ht="29.25" customHeight="1">
      <c r="A36" s="139">
        <v>33</v>
      </c>
      <c r="B36" s="7" t="s">
        <v>158</v>
      </c>
      <c r="C36" s="7" t="s">
        <v>345</v>
      </c>
      <c r="D36" s="7" t="s">
        <v>370</v>
      </c>
      <c r="E36" s="92" t="s">
        <v>161</v>
      </c>
      <c r="F36" s="72">
        <v>2.15</v>
      </c>
      <c r="G36" s="107">
        <v>156.03840000000002</v>
      </c>
      <c r="H36" s="107">
        <v>134.52000000000001</v>
      </c>
      <c r="I36" s="107">
        <v>128.19</v>
      </c>
      <c r="J36" s="107">
        <v>125.242</v>
      </c>
      <c r="K36" s="107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07"/>
    </row>
    <row r="37" spans="1:54" ht="29.25" customHeight="1">
      <c r="A37" s="139">
        <v>34</v>
      </c>
      <c r="B37" s="7" t="s">
        <v>158</v>
      </c>
      <c r="C37" s="7" t="s">
        <v>346</v>
      </c>
      <c r="D37" s="7" t="s">
        <v>372</v>
      </c>
      <c r="E37" s="92" t="s">
        <v>168</v>
      </c>
      <c r="F37" s="17">
        <v>3.31</v>
      </c>
      <c r="G37" s="107">
        <v>202.4512</v>
      </c>
      <c r="H37" s="107">
        <v>171.9</v>
      </c>
      <c r="I37" s="107">
        <v>230.16</v>
      </c>
      <c r="J37" s="107">
        <v>241.875</v>
      </c>
      <c r="K37" s="107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07"/>
    </row>
    <row r="38" spans="1:54" ht="29.25" customHeight="1">
      <c r="A38" s="139">
        <v>35</v>
      </c>
      <c r="B38" s="7" t="s">
        <v>158</v>
      </c>
      <c r="C38" s="7" t="s">
        <v>346</v>
      </c>
      <c r="D38" s="7" t="s">
        <v>372</v>
      </c>
      <c r="E38" s="92" t="s">
        <v>169</v>
      </c>
      <c r="F38" s="17">
        <v>1.26</v>
      </c>
      <c r="G38" s="107">
        <v>79.822399999999988</v>
      </c>
      <c r="H38" s="107">
        <v>68.05</v>
      </c>
      <c r="I38" s="107"/>
      <c r="J38" s="107"/>
      <c r="K38" s="107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07"/>
    </row>
    <row r="39" spans="1:54" ht="29.25" customHeight="1">
      <c r="A39" s="139">
        <v>36</v>
      </c>
      <c r="B39" s="7" t="s">
        <v>174</v>
      </c>
      <c r="C39" s="7" t="s">
        <v>175</v>
      </c>
      <c r="D39" s="139" t="s">
        <v>374</v>
      </c>
      <c r="E39" s="94" t="s">
        <v>53</v>
      </c>
      <c r="F39" s="72">
        <v>9.1999999999999993</v>
      </c>
      <c r="G39" s="107">
        <v>624.63520000000005</v>
      </c>
      <c r="H39" s="107">
        <v>534.89</v>
      </c>
      <c r="I39" s="107">
        <v>510.8</v>
      </c>
      <c r="J39" s="107">
        <v>441.767</v>
      </c>
      <c r="K39" s="107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07"/>
    </row>
    <row r="40" spans="1:54" ht="29.25" customHeight="1">
      <c r="A40" s="139">
        <v>37</v>
      </c>
      <c r="B40" s="7" t="s">
        <v>174</v>
      </c>
      <c r="C40" s="7" t="s">
        <v>175</v>
      </c>
      <c r="D40" s="7" t="s">
        <v>376</v>
      </c>
      <c r="E40" s="92" t="s">
        <v>179</v>
      </c>
      <c r="F40" s="75">
        <v>2.35</v>
      </c>
      <c r="G40" s="107">
        <v>132.13759999999999</v>
      </c>
      <c r="H40" s="107">
        <v>110.86</v>
      </c>
      <c r="I40" s="107">
        <v>702.2</v>
      </c>
      <c r="J40" s="107">
        <v>615.226</v>
      </c>
      <c r="K40" s="107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07"/>
    </row>
    <row r="41" spans="1:54" ht="29.25" customHeight="1">
      <c r="A41" s="139">
        <v>38</v>
      </c>
      <c r="B41" s="7" t="s">
        <v>174</v>
      </c>
      <c r="C41" s="7" t="s">
        <v>175</v>
      </c>
      <c r="D41" s="7" t="s">
        <v>376</v>
      </c>
      <c r="E41" s="95" t="s">
        <v>180</v>
      </c>
      <c r="F41" s="72">
        <v>11.2</v>
      </c>
      <c r="G41" s="107">
        <v>742.28</v>
      </c>
      <c r="H41" s="107">
        <v>631.39</v>
      </c>
      <c r="I41" s="107"/>
      <c r="J41" s="107"/>
      <c r="K41" s="107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07"/>
    </row>
    <row r="42" spans="1:54" ht="29.25" customHeight="1">
      <c r="A42" s="139">
        <v>39</v>
      </c>
      <c r="B42" s="7" t="s">
        <v>174</v>
      </c>
      <c r="C42" s="7" t="s">
        <v>348</v>
      </c>
      <c r="D42" s="7" t="s">
        <v>377</v>
      </c>
      <c r="E42" s="92" t="s">
        <v>183</v>
      </c>
      <c r="F42" s="72">
        <v>6.2</v>
      </c>
      <c r="G42" s="107">
        <v>428.3888</v>
      </c>
      <c r="H42" s="107">
        <v>367.67</v>
      </c>
      <c r="I42" s="107">
        <v>349.05</v>
      </c>
      <c r="J42" s="107">
        <v>314.65600000000001</v>
      </c>
      <c r="K42" s="107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07"/>
    </row>
    <row r="43" spans="1:54" ht="29.25" customHeight="1">
      <c r="A43" s="139">
        <v>40</v>
      </c>
      <c r="B43" s="7" t="s">
        <v>174</v>
      </c>
      <c r="C43" s="7" t="s">
        <v>348</v>
      </c>
      <c r="D43" s="7" t="s">
        <v>378</v>
      </c>
      <c r="E43" s="92" t="s">
        <v>185</v>
      </c>
      <c r="F43" s="72">
        <v>6.5</v>
      </c>
      <c r="G43" s="107">
        <v>401.06080000000003</v>
      </c>
      <c r="H43" s="107">
        <v>338.36</v>
      </c>
      <c r="I43" s="107">
        <v>324.68</v>
      </c>
      <c r="J43" s="107">
        <v>315.63299999999998</v>
      </c>
      <c r="K43" s="107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07"/>
    </row>
    <row r="44" spans="1:54" ht="29.25" customHeight="1">
      <c r="A44" s="139">
        <v>41</v>
      </c>
      <c r="B44" s="7" t="s">
        <v>174</v>
      </c>
      <c r="C44" s="7" t="s">
        <v>348</v>
      </c>
      <c r="D44" s="7" t="s">
        <v>379</v>
      </c>
      <c r="E44" s="95" t="s">
        <v>187</v>
      </c>
      <c r="F44" s="27">
        <v>20.6</v>
      </c>
      <c r="G44" s="107">
        <v>1240.3552</v>
      </c>
      <c r="H44" s="107">
        <v>1044.92</v>
      </c>
      <c r="I44" s="107">
        <v>999.26</v>
      </c>
      <c r="J44" s="107">
        <v>955.21600000000001</v>
      </c>
      <c r="K44" s="107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07"/>
    </row>
    <row r="45" spans="1:54" ht="29.25" customHeight="1">
      <c r="A45" s="139">
        <v>42</v>
      </c>
      <c r="B45" s="7" t="s">
        <v>174</v>
      </c>
      <c r="C45" s="7" t="s">
        <v>348</v>
      </c>
      <c r="D45" s="16" t="s">
        <v>380</v>
      </c>
      <c r="E45" s="95" t="s">
        <v>189</v>
      </c>
      <c r="F45" s="27">
        <v>2.83</v>
      </c>
      <c r="G45" s="107">
        <v>170.63200000000003</v>
      </c>
      <c r="H45" s="107">
        <v>143.77000000000001</v>
      </c>
      <c r="I45" s="107">
        <v>412.72</v>
      </c>
      <c r="J45" s="107">
        <v>413.90899999999999</v>
      </c>
      <c r="K45" s="107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07"/>
    </row>
    <row r="46" spans="1:54" ht="29.25" customHeight="1">
      <c r="A46" s="139">
        <v>43</v>
      </c>
      <c r="B46" s="7" t="s">
        <v>174</v>
      </c>
      <c r="C46" s="7" t="s">
        <v>348</v>
      </c>
      <c r="D46" s="16" t="s">
        <v>380</v>
      </c>
      <c r="E46" s="92" t="s">
        <v>190</v>
      </c>
      <c r="F46" s="72">
        <v>5.35</v>
      </c>
      <c r="G46" s="107">
        <v>338.92320000000001</v>
      </c>
      <c r="H46" s="107">
        <v>286.37</v>
      </c>
      <c r="I46" s="107"/>
      <c r="J46" s="107"/>
      <c r="K46" s="107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07"/>
    </row>
    <row r="47" spans="1:54" ht="29.25" customHeight="1">
      <c r="A47" s="139">
        <v>44</v>
      </c>
      <c r="B47" s="7" t="s">
        <v>191</v>
      </c>
      <c r="C47" s="7" t="s">
        <v>191</v>
      </c>
      <c r="D47" s="7" t="s">
        <v>381</v>
      </c>
      <c r="E47" s="92" t="s">
        <v>193</v>
      </c>
      <c r="F47" s="72">
        <v>4.78</v>
      </c>
      <c r="G47" s="107">
        <v>288.77856000000003</v>
      </c>
      <c r="H47" s="107">
        <v>245.32</v>
      </c>
      <c r="I47" s="107">
        <v>817.11</v>
      </c>
      <c r="J47" s="107">
        <v>723.41899999999998</v>
      </c>
      <c r="K47" s="107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07"/>
    </row>
    <row r="48" spans="1:54" ht="29.25" customHeight="1">
      <c r="A48" s="139">
        <v>45</v>
      </c>
      <c r="B48" s="7" t="s">
        <v>191</v>
      </c>
      <c r="C48" s="7" t="s">
        <v>191</v>
      </c>
      <c r="D48" s="7" t="s">
        <v>381</v>
      </c>
      <c r="E48" s="87" t="s">
        <v>194</v>
      </c>
      <c r="F48" s="29">
        <v>2.6749999999999998</v>
      </c>
      <c r="G48" s="107">
        <v>150.76432</v>
      </c>
      <c r="H48" s="107">
        <v>127.43</v>
      </c>
      <c r="I48" s="107"/>
      <c r="J48" s="107"/>
      <c r="K48" s="107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07"/>
    </row>
    <row r="49" spans="1:54" ht="29.25" customHeight="1">
      <c r="A49" s="139">
        <v>46</v>
      </c>
      <c r="B49" s="7" t="s">
        <v>191</v>
      </c>
      <c r="C49" s="7" t="s">
        <v>191</v>
      </c>
      <c r="D49" s="7" t="s">
        <v>381</v>
      </c>
      <c r="E49" s="87" t="s">
        <v>195</v>
      </c>
      <c r="F49" s="29">
        <v>2.95</v>
      </c>
      <c r="G49" s="107">
        <v>190.12</v>
      </c>
      <c r="H49" s="107">
        <v>162.34</v>
      </c>
      <c r="I49" s="107"/>
      <c r="J49" s="107"/>
      <c r="K49" s="107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07"/>
    </row>
    <row r="50" spans="1:54" ht="29.25" customHeight="1">
      <c r="A50" s="139">
        <v>47</v>
      </c>
      <c r="B50" s="7" t="s">
        <v>191</v>
      </c>
      <c r="C50" s="7" t="s">
        <v>191</v>
      </c>
      <c r="D50" s="7" t="s">
        <v>381</v>
      </c>
      <c r="E50" s="87" t="s">
        <v>56</v>
      </c>
      <c r="F50" s="29">
        <v>2.0499999999999998</v>
      </c>
      <c r="G50" s="107">
        <v>164.04527999999999</v>
      </c>
      <c r="H50" s="107">
        <v>140.97</v>
      </c>
      <c r="I50" s="107"/>
      <c r="J50" s="107"/>
      <c r="K50" s="107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07"/>
    </row>
    <row r="51" spans="1:54" ht="29.25" customHeight="1">
      <c r="A51" s="139">
        <v>48</v>
      </c>
      <c r="B51" s="7" t="s">
        <v>191</v>
      </c>
      <c r="C51" s="7" t="s">
        <v>191</v>
      </c>
      <c r="D51" s="7" t="s">
        <v>381</v>
      </c>
      <c r="E51" s="87" t="s">
        <v>57</v>
      </c>
      <c r="F51" s="29">
        <v>2.8</v>
      </c>
      <c r="G51" s="107">
        <v>232.72255999999999</v>
      </c>
      <c r="H51" s="107">
        <v>201.09</v>
      </c>
      <c r="I51" s="107"/>
      <c r="J51" s="107"/>
      <c r="K51" s="107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07"/>
    </row>
    <row r="52" spans="1:54" ht="29.25" customHeight="1">
      <c r="A52" s="139">
        <v>49</v>
      </c>
      <c r="B52" s="7" t="s">
        <v>191</v>
      </c>
      <c r="C52" s="7" t="s">
        <v>191</v>
      </c>
      <c r="D52" s="7" t="s">
        <v>382</v>
      </c>
      <c r="E52" s="87" t="s">
        <v>197</v>
      </c>
      <c r="F52" s="29">
        <v>7.78</v>
      </c>
      <c r="G52" s="107">
        <v>490.67200000000003</v>
      </c>
      <c r="H52" s="107">
        <v>418.22</v>
      </c>
      <c r="I52" s="107">
        <v>392.78</v>
      </c>
      <c r="J52" s="107">
        <v>348.72300000000001</v>
      </c>
      <c r="K52" s="107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07"/>
    </row>
    <row r="53" spans="1:54" ht="29.25" customHeight="1">
      <c r="A53" s="139">
        <v>50</v>
      </c>
      <c r="B53" s="7" t="s">
        <v>198</v>
      </c>
      <c r="C53" s="7" t="s">
        <v>349</v>
      </c>
      <c r="D53" s="7" t="s">
        <v>383</v>
      </c>
      <c r="E53" s="92" t="s">
        <v>201</v>
      </c>
      <c r="F53" s="72">
        <v>1.7</v>
      </c>
      <c r="G53" s="107">
        <v>99.467200000000005</v>
      </c>
      <c r="H53" s="107">
        <v>84.51</v>
      </c>
      <c r="I53" s="107">
        <v>177.63</v>
      </c>
      <c r="J53" s="107">
        <v>166.93</v>
      </c>
      <c r="K53" s="107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07"/>
    </row>
    <row r="54" spans="1:54" ht="29.25" customHeight="1">
      <c r="A54" s="139">
        <v>51</v>
      </c>
      <c r="B54" s="7" t="s">
        <v>198</v>
      </c>
      <c r="C54" s="7" t="s">
        <v>349</v>
      </c>
      <c r="D54" s="7" t="s">
        <v>383</v>
      </c>
      <c r="E54" s="92" t="s">
        <v>202</v>
      </c>
      <c r="F54" s="30">
        <v>2.0499999999999998</v>
      </c>
      <c r="G54" s="107">
        <v>118.2272</v>
      </c>
      <c r="H54" s="107">
        <v>100.72</v>
      </c>
      <c r="I54" s="107"/>
      <c r="J54" s="107"/>
      <c r="K54" s="107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07"/>
    </row>
    <row r="55" spans="1:54" ht="29.25" customHeight="1">
      <c r="A55" s="139">
        <v>52</v>
      </c>
      <c r="B55" s="7" t="s">
        <v>198</v>
      </c>
      <c r="C55" s="7" t="s">
        <v>349</v>
      </c>
      <c r="D55" s="7" t="s">
        <v>384</v>
      </c>
      <c r="E55" s="92" t="s">
        <v>204</v>
      </c>
      <c r="F55" s="30">
        <v>2.7</v>
      </c>
      <c r="G55" s="107">
        <v>158.91679999999999</v>
      </c>
      <c r="H55" s="107">
        <v>135.04</v>
      </c>
      <c r="I55" s="107">
        <v>129.53</v>
      </c>
      <c r="J55" s="107">
        <v>137.30699999999999</v>
      </c>
      <c r="K55" s="107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07"/>
    </row>
    <row r="56" spans="1:54" ht="29.25" customHeight="1">
      <c r="A56" s="139">
        <v>53</v>
      </c>
      <c r="B56" s="7" t="s">
        <v>198</v>
      </c>
      <c r="C56" s="7" t="s">
        <v>349</v>
      </c>
      <c r="D56" s="7" t="s">
        <v>385</v>
      </c>
      <c r="E56" s="92" t="s">
        <v>206</v>
      </c>
      <c r="F56" s="76">
        <v>3.3</v>
      </c>
      <c r="G56" s="107">
        <v>231.56</v>
      </c>
      <c r="H56" s="107">
        <v>196.73</v>
      </c>
      <c r="I56" s="107">
        <v>413.45</v>
      </c>
      <c r="J56" s="107">
        <v>394.37400000000002</v>
      </c>
      <c r="K56" s="107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07"/>
    </row>
    <row r="57" spans="1:54" ht="29.25" customHeight="1">
      <c r="A57" s="139">
        <v>54</v>
      </c>
      <c r="B57" s="7" t="s">
        <v>198</v>
      </c>
      <c r="C57" s="7" t="s">
        <v>349</v>
      </c>
      <c r="D57" s="7" t="s">
        <v>385</v>
      </c>
      <c r="E57" s="92" t="s">
        <v>207</v>
      </c>
      <c r="F57" s="76">
        <v>3.55</v>
      </c>
      <c r="G57" s="107">
        <v>270.62560000000002</v>
      </c>
      <c r="H57" s="107">
        <v>232.1</v>
      </c>
      <c r="I57" s="107"/>
      <c r="J57" s="107"/>
      <c r="K57" s="107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07"/>
    </row>
    <row r="58" spans="1:54" ht="29.25" customHeight="1">
      <c r="A58" s="139">
        <v>55</v>
      </c>
      <c r="B58" s="7" t="s">
        <v>357</v>
      </c>
      <c r="C58" s="7" t="s">
        <v>58</v>
      </c>
      <c r="D58" s="7" t="s">
        <v>59</v>
      </c>
      <c r="E58" s="87" t="s">
        <v>60</v>
      </c>
      <c r="F58" s="31">
        <v>3</v>
      </c>
      <c r="G58" s="107">
        <v>141.81</v>
      </c>
      <c r="H58" s="107">
        <v>118.86</v>
      </c>
      <c r="I58" s="107">
        <v>118.8</v>
      </c>
      <c r="J58" s="107">
        <v>111.066</v>
      </c>
      <c r="K58" s="107"/>
      <c r="L58" s="7"/>
      <c r="M58" s="7"/>
      <c r="N58" s="28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07"/>
    </row>
    <row r="59" spans="1:54" ht="29.25" customHeight="1">
      <c r="A59" s="139">
        <v>56</v>
      </c>
      <c r="B59" s="7" t="s">
        <v>357</v>
      </c>
      <c r="C59" s="7" t="s">
        <v>61</v>
      </c>
      <c r="D59" s="7" t="s">
        <v>62</v>
      </c>
      <c r="E59" s="87" t="s">
        <v>63</v>
      </c>
      <c r="F59" s="31">
        <v>1.2</v>
      </c>
      <c r="G59" s="107">
        <v>143.66999999999999</v>
      </c>
      <c r="H59" s="107">
        <v>101.56</v>
      </c>
      <c r="I59" s="107">
        <v>92.68</v>
      </c>
      <c r="J59" s="107">
        <v>94.31</v>
      </c>
      <c r="K59" s="107"/>
      <c r="L59" s="7"/>
      <c r="M59" s="7"/>
      <c r="N59" s="28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07"/>
    </row>
    <row r="60" spans="1:54" ht="29.25" customHeight="1">
      <c r="A60" s="139">
        <v>57</v>
      </c>
      <c r="B60" s="7" t="s">
        <v>208</v>
      </c>
      <c r="C60" s="7" t="s">
        <v>350</v>
      </c>
      <c r="D60" s="7" t="s">
        <v>386</v>
      </c>
      <c r="E60" s="86" t="s">
        <v>211</v>
      </c>
      <c r="F60" s="76">
        <v>2.4</v>
      </c>
      <c r="G60" s="107">
        <v>167.7088</v>
      </c>
      <c r="H60" s="107">
        <v>143.88</v>
      </c>
      <c r="I60" s="107">
        <v>132.66999999999999</v>
      </c>
      <c r="J60" s="107">
        <v>119.887</v>
      </c>
      <c r="K60" s="107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07"/>
    </row>
    <row r="61" spans="1:54" ht="29.25" customHeight="1">
      <c r="A61" s="139">
        <v>58</v>
      </c>
      <c r="B61" s="7" t="s">
        <v>208</v>
      </c>
      <c r="C61" s="7" t="s">
        <v>351</v>
      </c>
      <c r="D61" s="7" t="s">
        <v>387</v>
      </c>
      <c r="E61" s="86" t="s">
        <v>214</v>
      </c>
      <c r="F61" s="76">
        <v>3.2</v>
      </c>
      <c r="G61" s="107">
        <v>188.52960000000002</v>
      </c>
      <c r="H61" s="107">
        <v>158.71</v>
      </c>
      <c r="I61" s="107">
        <v>356.34</v>
      </c>
      <c r="J61" s="107">
        <v>310.54000000000002</v>
      </c>
      <c r="K61" s="107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07"/>
    </row>
    <row r="62" spans="1:54" ht="29.25" customHeight="1">
      <c r="A62" s="139">
        <v>59</v>
      </c>
      <c r="B62" s="7" t="s">
        <v>208</v>
      </c>
      <c r="C62" s="7" t="s">
        <v>351</v>
      </c>
      <c r="D62" s="7" t="s">
        <v>387</v>
      </c>
      <c r="E62" s="86" t="s">
        <v>215</v>
      </c>
      <c r="F62" s="76">
        <v>4.9800000000000004</v>
      </c>
      <c r="G62" s="107">
        <v>261.81120000000004</v>
      </c>
      <c r="H62" s="107">
        <v>218.8</v>
      </c>
      <c r="I62" s="107"/>
      <c r="J62" s="107"/>
      <c r="K62" s="107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07"/>
    </row>
    <row r="63" spans="1:54" ht="29.25" customHeight="1">
      <c r="A63" s="139">
        <v>60</v>
      </c>
      <c r="B63" s="7" t="s">
        <v>208</v>
      </c>
      <c r="C63" s="7" t="s">
        <v>351</v>
      </c>
      <c r="D63" s="7" t="s">
        <v>388</v>
      </c>
      <c r="E63" s="86" t="s">
        <v>217</v>
      </c>
      <c r="F63" s="76">
        <v>6.33</v>
      </c>
      <c r="G63" s="107">
        <v>392.33600000000001</v>
      </c>
      <c r="H63" s="107">
        <v>335.51</v>
      </c>
      <c r="I63" s="107">
        <v>318.33</v>
      </c>
      <c r="J63" s="107">
        <v>323.13299999999998</v>
      </c>
      <c r="K63" s="107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07"/>
    </row>
    <row r="64" spans="1:54" ht="29.25" customHeight="1">
      <c r="A64" s="139">
        <v>61</v>
      </c>
      <c r="B64" s="7" t="s">
        <v>64</v>
      </c>
      <c r="C64" s="7" t="s">
        <v>65</v>
      </c>
      <c r="D64" s="7" t="s">
        <v>66</v>
      </c>
      <c r="E64" s="87" t="s">
        <v>67</v>
      </c>
      <c r="F64" s="31">
        <v>5</v>
      </c>
      <c r="G64" s="107">
        <v>356.92</v>
      </c>
      <c r="H64" s="107">
        <v>305.81</v>
      </c>
      <c r="I64" s="107">
        <v>305.81</v>
      </c>
      <c r="J64" s="107">
        <v>290.55</v>
      </c>
      <c r="K64" s="107"/>
      <c r="L64" s="7"/>
      <c r="M64" s="7"/>
      <c r="N64" s="28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07"/>
    </row>
    <row r="65" spans="1:54" ht="29.25" customHeight="1">
      <c r="A65" s="139">
        <v>62</v>
      </c>
      <c r="B65" s="7" t="s">
        <v>72</v>
      </c>
      <c r="C65" s="7" t="s">
        <v>72</v>
      </c>
      <c r="D65" s="7" t="s">
        <v>389</v>
      </c>
      <c r="E65" s="92" t="s">
        <v>220</v>
      </c>
      <c r="F65" s="72">
        <v>2.4</v>
      </c>
      <c r="G65" s="107">
        <v>195.69759999999999</v>
      </c>
      <c r="H65" s="107">
        <v>167.44</v>
      </c>
      <c r="I65" s="107">
        <v>330.97</v>
      </c>
      <c r="J65" s="107">
        <v>287.98989999999998</v>
      </c>
      <c r="K65" s="107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07"/>
    </row>
    <row r="66" spans="1:54" s="138" customFormat="1" ht="29.25" customHeight="1">
      <c r="A66" s="139">
        <v>63</v>
      </c>
      <c r="B66" s="7" t="s">
        <v>72</v>
      </c>
      <c r="C66" s="7" t="s">
        <v>72</v>
      </c>
      <c r="D66" s="7" t="s">
        <v>389</v>
      </c>
      <c r="E66" s="92" t="s">
        <v>221</v>
      </c>
      <c r="F66" s="72">
        <v>2.8279999999999998</v>
      </c>
      <c r="G66" s="107">
        <v>214.2336</v>
      </c>
      <c r="H66" s="107">
        <v>184.59</v>
      </c>
      <c r="I66" s="107"/>
      <c r="J66" s="107"/>
      <c r="K66" s="107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07"/>
    </row>
    <row r="67" spans="1:54" ht="29.25" customHeight="1">
      <c r="A67" s="139">
        <v>64</v>
      </c>
      <c r="B67" s="7" t="s">
        <v>72</v>
      </c>
      <c r="C67" s="7" t="s">
        <v>72</v>
      </c>
      <c r="D67" s="7" t="s">
        <v>390</v>
      </c>
      <c r="E67" s="92" t="s">
        <v>223</v>
      </c>
      <c r="F67" s="72">
        <v>1.32</v>
      </c>
      <c r="G67" s="107">
        <v>98.56</v>
      </c>
      <c r="H67" s="107">
        <v>83.99</v>
      </c>
      <c r="I67" s="107">
        <v>108.78</v>
      </c>
      <c r="J67" s="107">
        <v>99.489699999999999</v>
      </c>
      <c r="K67" s="107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07"/>
    </row>
    <row r="68" spans="1:54" ht="29.25" customHeight="1">
      <c r="A68" s="139">
        <v>65</v>
      </c>
      <c r="B68" s="7" t="s">
        <v>72</v>
      </c>
      <c r="C68" s="7" t="s">
        <v>72</v>
      </c>
      <c r="D68" s="7" t="s">
        <v>390</v>
      </c>
      <c r="E68" s="92" t="s">
        <v>224</v>
      </c>
      <c r="F68" s="72">
        <v>0.52</v>
      </c>
      <c r="G68" s="107">
        <v>33.667200000000001</v>
      </c>
      <c r="H68" s="107">
        <v>29.42</v>
      </c>
      <c r="I68" s="107"/>
      <c r="J68" s="107"/>
      <c r="K68" s="107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07"/>
    </row>
    <row r="69" spans="1:54" ht="29.25" customHeight="1">
      <c r="A69" s="139">
        <v>66</v>
      </c>
      <c r="B69" s="7" t="s">
        <v>73</v>
      </c>
      <c r="C69" s="7" t="s">
        <v>73</v>
      </c>
      <c r="D69" s="7" t="s">
        <v>74</v>
      </c>
      <c r="E69" s="92" t="s">
        <v>75</v>
      </c>
      <c r="F69" s="31">
        <v>5.5</v>
      </c>
      <c r="G69" s="107">
        <v>316.38</v>
      </c>
      <c r="H69" s="107">
        <v>269.29000000000002</v>
      </c>
      <c r="I69" s="107">
        <v>253.83</v>
      </c>
      <c r="J69" s="107">
        <v>262.166</v>
      </c>
      <c r="K69" s="107"/>
      <c r="L69" s="7"/>
      <c r="M69" s="7"/>
      <c r="N69" s="114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07"/>
    </row>
    <row r="70" spans="1:54" ht="29.25" customHeight="1">
      <c r="A70" s="139">
        <v>67</v>
      </c>
      <c r="B70" s="7" t="s">
        <v>227</v>
      </c>
      <c r="C70" s="7" t="s">
        <v>227</v>
      </c>
      <c r="D70" s="7" t="s">
        <v>391</v>
      </c>
      <c r="E70" s="92" t="s">
        <v>229</v>
      </c>
      <c r="F70" s="72">
        <v>5.15</v>
      </c>
      <c r="G70" s="107">
        <v>342.05920000000003</v>
      </c>
      <c r="H70" s="107">
        <v>169.58</v>
      </c>
      <c r="I70" s="107">
        <v>280.36</v>
      </c>
      <c r="J70" s="107">
        <v>286.31599999999997</v>
      </c>
      <c r="K70" s="107"/>
      <c r="L70" s="132" t="s">
        <v>471</v>
      </c>
      <c r="M70" s="132">
        <v>9074237923</v>
      </c>
      <c r="N70" s="132"/>
      <c r="O70" s="132"/>
      <c r="P70" s="132">
        <v>1</v>
      </c>
      <c r="Q70" s="132"/>
      <c r="R70" s="133">
        <f>F70</f>
        <v>5.15</v>
      </c>
      <c r="S70" s="132" t="s">
        <v>472</v>
      </c>
      <c r="T70" s="132" t="s">
        <v>473</v>
      </c>
      <c r="U70" s="132" t="s">
        <v>474</v>
      </c>
      <c r="V70" s="132"/>
      <c r="W70" s="132">
        <v>844</v>
      </c>
      <c r="X70" s="132">
        <v>1159</v>
      </c>
      <c r="Y70" s="132">
        <f>4266-W70-X70</f>
        <v>2263</v>
      </c>
      <c r="Z70" s="132">
        <f>+W70+X70+Y70</f>
        <v>4266</v>
      </c>
      <c r="AA70" s="132"/>
      <c r="AB70" s="132"/>
      <c r="AC70" s="132"/>
      <c r="AD70" s="132">
        <v>5</v>
      </c>
      <c r="AE70" s="132">
        <v>4</v>
      </c>
      <c r="AF70" s="132">
        <f>+AB70+AC70+AD70+AE70</f>
        <v>9</v>
      </c>
      <c r="AG70" s="132"/>
      <c r="AH70" s="132"/>
      <c r="AI70" s="132"/>
      <c r="AJ70" s="132"/>
      <c r="AK70" s="132">
        <f>+AG70+AH70+AI70+AJ70</f>
        <v>0</v>
      </c>
      <c r="AL70" s="132">
        <f>+AF70+AK70</f>
        <v>9</v>
      </c>
      <c r="AM70" s="132"/>
      <c r="AN70" s="132" t="s">
        <v>475</v>
      </c>
      <c r="AO70" s="132"/>
      <c r="AP70" s="132"/>
      <c r="AQ70" s="132">
        <f>+AO70+AP70</f>
        <v>0</v>
      </c>
      <c r="AR70" s="132"/>
      <c r="AS70" s="132"/>
      <c r="AT70" s="132">
        <f>+AR70+AS70</f>
        <v>0</v>
      </c>
      <c r="AU70" s="132"/>
      <c r="AV70" s="132">
        <v>8</v>
      </c>
      <c r="AW70" s="132">
        <v>4</v>
      </c>
      <c r="AX70" s="132">
        <f>+AV70+AW70</f>
        <v>12</v>
      </c>
      <c r="AY70" s="132">
        <f>AV70</f>
        <v>8</v>
      </c>
      <c r="AZ70" s="132">
        <f>AW70</f>
        <v>4</v>
      </c>
      <c r="BA70" s="132">
        <f>+AY70+AZ70</f>
        <v>12</v>
      </c>
      <c r="BB70" s="107"/>
    </row>
    <row r="71" spans="1:54" ht="29.25" customHeight="1">
      <c r="A71" s="139">
        <v>68</v>
      </c>
      <c r="B71" s="7" t="s">
        <v>230</v>
      </c>
      <c r="C71" s="7" t="s">
        <v>353</v>
      </c>
      <c r="D71" s="7" t="s">
        <v>396</v>
      </c>
      <c r="E71" s="87" t="s">
        <v>243</v>
      </c>
      <c r="F71" s="29">
        <v>3.29</v>
      </c>
      <c r="G71" s="107">
        <v>195.74239999999998</v>
      </c>
      <c r="H71" s="107">
        <v>215</v>
      </c>
      <c r="I71" s="107">
        <v>159.68</v>
      </c>
      <c r="J71" s="107">
        <v>129.21109999999999</v>
      </c>
      <c r="K71" s="107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07"/>
    </row>
    <row r="72" spans="1:54" ht="29.25" customHeight="1">
      <c r="A72" s="139">
        <v>69</v>
      </c>
      <c r="B72" s="7" t="s">
        <v>230</v>
      </c>
      <c r="C72" s="7" t="s">
        <v>352</v>
      </c>
      <c r="D72" s="7" t="s">
        <v>392</v>
      </c>
      <c r="E72" s="87" t="s">
        <v>233</v>
      </c>
      <c r="F72" s="29">
        <v>2.8</v>
      </c>
      <c r="G72" s="107">
        <v>204.59040000000002</v>
      </c>
      <c r="H72" s="107">
        <v>292.10000000000002</v>
      </c>
      <c r="I72" s="107">
        <v>379.94</v>
      </c>
      <c r="J72" s="107">
        <v>319.00900000000001</v>
      </c>
      <c r="K72" s="107"/>
      <c r="L72" s="132" t="s">
        <v>462</v>
      </c>
      <c r="M72" s="132"/>
      <c r="N72" s="132"/>
      <c r="O72" s="132"/>
      <c r="P72" s="132">
        <v>1</v>
      </c>
      <c r="Q72" s="132"/>
      <c r="R72" s="133">
        <f>F72</f>
        <v>2.8</v>
      </c>
      <c r="S72" s="132" t="s">
        <v>463</v>
      </c>
      <c r="T72" s="132" t="s">
        <v>464</v>
      </c>
      <c r="U72" s="132" t="s">
        <v>465</v>
      </c>
      <c r="V72" s="132" t="s">
        <v>466</v>
      </c>
      <c r="W72" s="132">
        <v>1145</v>
      </c>
      <c r="X72" s="132">
        <v>448</v>
      </c>
      <c r="Y72" s="132">
        <f>4763-W72-X72</f>
        <v>3170</v>
      </c>
      <c r="Z72" s="132">
        <f>+W72+X72+Y72</f>
        <v>4763</v>
      </c>
      <c r="AA72" s="132"/>
      <c r="AB72" s="132"/>
      <c r="AC72" s="132">
        <v>3</v>
      </c>
      <c r="AD72" s="132">
        <v>6</v>
      </c>
      <c r="AE72" s="132">
        <v>2</v>
      </c>
      <c r="AF72" s="132">
        <f>+AB72+AC72+AD72+AE72</f>
        <v>11</v>
      </c>
      <c r="AG72" s="132"/>
      <c r="AH72" s="132"/>
      <c r="AI72" s="132"/>
      <c r="AJ72" s="132"/>
      <c r="AK72" s="132">
        <f>+AG72+AH72+AI72+AJ72</f>
        <v>0</v>
      </c>
      <c r="AL72" s="132">
        <f>+AF72+AK72</f>
        <v>11</v>
      </c>
      <c r="AM72" s="132"/>
      <c r="AN72" s="132" t="s">
        <v>467</v>
      </c>
      <c r="AO72" s="132"/>
      <c r="AP72" s="132"/>
      <c r="AQ72" s="132">
        <f>+AO72+AP72</f>
        <v>0</v>
      </c>
      <c r="AR72" s="132"/>
      <c r="AS72" s="132"/>
      <c r="AT72" s="132">
        <f>+AR72+AS72</f>
        <v>0</v>
      </c>
      <c r="AU72" s="132"/>
      <c r="AV72" s="132">
        <v>9</v>
      </c>
      <c r="AW72" s="132">
        <v>6</v>
      </c>
      <c r="AX72" s="132">
        <f>+AV72+AW72</f>
        <v>15</v>
      </c>
      <c r="AY72" s="132">
        <f>AV72</f>
        <v>9</v>
      </c>
      <c r="AZ72" s="132">
        <f>AW72</f>
        <v>6</v>
      </c>
      <c r="BA72" s="132">
        <f>+AY72+AZ72</f>
        <v>15</v>
      </c>
      <c r="BB72" s="107"/>
    </row>
    <row r="73" spans="1:54" ht="29.25" customHeight="1">
      <c r="A73" s="139">
        <v>70</v>
      </c>
      <c r="B73" s="7" t="s">
        <v>230</v>
      </c>
      <c r="C73" s="7" t="s">
        <v>352</v>
      </c>
      <c r="D73" s="7" t="s">
        <v>392</v>
      </c>
      <c r="E73" s="87" t="s">
        <v>234</v>
      </c>
      <c r="F73" s="29">
        <v>4.05</v>
      </c>
      <c r="G73" s="107">
        <v>260.52320000000003</v>
      </c>
      <c r="H73" s="107">
        <v>175.34</v>
      </c>
      <c r="I73" s="107"/>
      <c r="J73" s="107"/>
      <c r="K73" s="107"/>
      <c r="L73" s="132" t="s">
        <v>462</v>
      </c>
      <c r="M73" s="132"/>
      <c r="N73" s="132"/>
      <c r="O73" s="132"/>
      <c r="P73" s="132">
        <v>1</v>
      </c>
      <c r="Q73" s="132"/>
      <c r="R73" s="133">
        <f>F73</f>
        <v>4.05</v>
      </c>
      <c r="S73" s="132" t="s">
        <v>463</v>
      </c>
      <c r="T73" s="132" t="s">
        <v>468</v>
      </c>
      <c r="U73" s="132" t="s">
        <v>469</v>
      </c>
      <c r="V73" s="132" t="s">
        <v>466</v>
      </c>
      <c r="W73" s="132">
        <v>6</v>
      </c>
      <c r="X73" s="132">
        <v>386</v>
      </c>
      <c r="Y73" s="132">
        <f>764-W73-X73</f>
        <v>372</v>
      </c>
      <c r="Z73" s="132">
        <f>+W73+X73+Y73</f>
        <v>764</v>
      </c>
      <c r="AA73" s="132"/>
      <c r="AB73" s="132"/>
      <c r="AC73" s="132">
        <v>3</v>
      </c>
      <c r="AD73" s="132">
        <v>3</v>
      </c>
      <c r="AE73" s="132"/>
      <c r="AF73" s="132">
        <f>+AB73+AC73+AD73+AE73</f>
        <v>6</v>
      </c>
      <c r="AG73" s="132">
        <v>1</v>
      </c>
      <c r="AH73" s="132"/>
      <c r="AI73" s="132">
        <v>1</v>
      </c>
      <c r="AJ73" s="132"/>
      <c r="AK73" s="132">
        <f>+AG73+AH73+AI73+AJ73</f>
        <v>2</v>
      </c>
      <c r="AL73" s="132">
        <f>+AF73+AK73</f>
        <v>8</v>
      </c>
      <c r="AM73" s="132"/>
      <c r="AN73" s="132" t="s">
        <v>467</v>
      </c>
      <c r="AO73" s="132"/>
      <c r="AP73" s="132"/>
      <c r="AQ73" s="132">
        <f>+AO73+AP73</f>
        <v>0</v>
      </c>
      <c r="AR73" s="132"/>
      <c r="AS73" s="132"/>
      <c r="AT73" s="132">
        <f>+AR73+AS73</f>
        <v>0</v>
      </c>
      <c r="AU73" s="132"/>
      <c r="AV73" s="132">
        <v>8</v>
      </c>
      <c r="AW73" s="132">
        <v>3</v>
      </c>
      <c r="AX73" s="132">
        <f>+AV73+AW73</f>
        <v>11</v>
      </c>
      <c r="AY73" s="132">
        <f>AV73</f>
        <v>8</v>
      </c>
      <c r="AZ73" s="132">
        <f>AW73</f>
        <v>3</v>
      </c>
      <c r="BA73" s="132">
        <f>+AY73+AZ73</f>
        <v>11</v>
      </c>
      <c r="BB73" s="107"/>
    </row>
    <row r="74" spans="1:54" ht="29.25" customHeight="1">
      <c r="A74" s="139">
        <v>71</v>
      </c>
      <c r="B74" s="7" t="s">
        <v>230</v>
      </c>
      <c r="C74" s="7" t="s">
        <v>352</v>
      </c>
      <c r="D74" s="7" t="s">
        <v>393</v>
      </c>
      <c r="E74" s="87" t="s">
        <v>236</v>
      </c>
      <c r="F74" s="29">
        <v>5.25</v>
      </c>
      <c r="G74" s="107">
        <v>355.53280000000001</v>
      </c>
      <c r="H74" s="107">
        <v>221.22</v>
      </c>
      <c r="I74" s="107">
        <v>287.58</v>
      </c>
      <c r="J74" s="107">
        <v>220.57900000000001</v>
      </c>
      <c r="K74" s="107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07"/>
    </row>
    <row r="75" spans="1:54" ht="29.25" customHeight="1">
      <c r="A75" s="139">
        <v>72</v>
      </c>
      <c r="B75" s="7" t="s">
        <v>230</v>
      </c>
      <c r="C75" s="7" t="s">
        <v>352</v>
      </c>
      <c r="D75" s="7" t="s">
        <v>394</v>
      </c>
      <c r="E75" s="87" t="s">
        <v>238</v>
      </c>
      <c r="F75" s="29">
        <v>4.5999999999999996</v>
      </c>
      <c r="G75" s="107">
        <v>254.3184</v>
      </c>
      <c r="H75" s="107">
        <v>301.5</v>
      </c>
      <c r="I75" s="107">
        <v>206.28</v>
      </c>
      <c r="J75" s="107">
        <v>160.40899999999999</v>
      </c>
      <c r="K75" s="107"/>
      <c r="L75" s="132" t="s">
        <v>462</v>
      </c>
      <c r="M75" s="132"/>
      <c r="N75" s="132"/>
      <c r="O75" s="132"/>
      <c r="P75" s="132">
        <v>1</v>
      </c>
      <c r="Q75" s="132"/>
      <c r="R75" s="133">
        <f>F75</f>
        <v>4.5999999999999996</v>
      </c>
      <c r="S75" s="132" t="s">
        <v>463</v>
      </c>
      <c r="T75" s="132" t="s">
        <v>470</v>
      </c>
      <c r="U75" s="132" t="s">
        <v>469</v>
      </c>
      <c r="V75" s="132" t="s">
        <v>466</v>
      </c>
      <c r="W75" s="132">
        <v>239</v>
      </c>
      <c r="X75" s="132">
        <v>243</v>
      </c>
      <c r="Y75" s="132">
        <f>1321-W75-X75</f>
        <v>839</v>
      </c>
      <c r="Z75" s="132">
        <f>+W75+X75+Y75</f>
        <v>1321</v>
      </c>
      <c r="AA75" s="132"/>
      <c r="AB75" s="132">
        <v>1</v>
      </c>
      <c r="AC75" s="132">
        <v>1</v>
      </c>
      <c r="AD75" s="132">
        <v>4</v>
      </c>
      <c r="AE75" s="132"/>
      <c r="AF75" s="132">
        <f>+AB75+AC75+AD75+AE75</f>
        <v>6</v>
      </c>
      <c r="AG75" s="132"/>
      <c r="AH75" s="132"/>
      <c r="AI75" s="132"/>
      <c r="AJ75" s="132"/>
      <c r="AK75" s="132">
        <f>+AG75+AH75+AI75+AJ75</f>
        <v>0</v>
      </c>
      <c r="AL75" s="132">
        <f>+AF75+AK75</f>
        <v>6</v>
      </c>
      <c r="AM75" s="132"/>
      <c r="AN75" s="132" t="s">
        <v>467</v>
      </c>
      <c r="AO75" s="132"/>
      <c r="AP75" s="132"/>
      <c r="AQ75" s="132">
        <f>+AO75+AP75</f>
        <v>0</v>
      </c>
      <c r="AR75" s="132"/>
      <c r="AS75" s="132"/>
      <c r="AT75" s="132">
        <f>+AR75+AS75</f>
        <v>0</v>
      </c>
      <c r="AU75" s="132"/>
      <c r="AV75" s="132">
        <v>9</v>
      </c>
      <c r="AW75" s="132">
        <v>3</v>
      </c>
      <c r="AX75" s="132">
        <f>+AV75+AW75</f>
        <v>12</v>
      </c>
      <c r="AY75" s="132">
        <f>AV75</f>
        <v>9</v>
      </c>
      <c r="AZ75" s="132">
        <f>AW75</f>
        <v>3</v>
      </c>
      <c r="BA75" s="132">
        <f>+AY75+AZ75</f>
        <v>12</v>
      </c>
      <c r="BB75" s="107"/>
    </row>
    <row r="76" spans="1:54" ht="29.25" customHeight="1">
      <c r="A76" s="139">
        <v>73</v>
      </c>
      <c r="B76" s="7" t="s">
        <v>76</v>
      </c>
      <c r="C76" s="7" t="s">
        <v>76</v>
      </c>
      <c r="D76" s="108" t="s">
        <v>77</v>
      </c>
      <c r="E76" s="92" t="s">
        <v>78</v>
      </c>
      <c r="F76" s="31">
        <v>1.1399999999999999</v>
      </c>
      <c r="G76" s="107">
        <v>53.49</v>
      </c>
      <c r="H76" s="107">
        <v>44.34</v>
      </c>
      <c r="I76" s="107">
        <v>371.01</v>
      </c>
      <c r="J76" s="107">
        <v>361.40800000000002</v>
      </c>
      <c r="K76" s="107"/>
      <c r="L76" s="7"/>
      <c r="M76" s="108"/>
      <c r="N76" s="107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07"/>
    </row>
    <row r="77" spans="1:54" ht="29.25" customHeight="1">
      <c r="A77" s="139">
        <v>74</v>
      </c>
      <c r="B77" s="7" t="s">
        <v>76</v>
      </c>
      <c r="C77" s="7" t="s">
        <v>76</v>
      </c>
      <c r="D77" s="108" t="s">
        <v>77</v>
      </c>
      <c r="E77" s="92" t="s">
        <v>79</v>
      </c>
      <c r="F77" s="31">
        <v>4.3499999999999996</v>
      </c>
      <c r="G77" s="107">
        <v>297.12</v>
      </c>
      <c r="H77" s="107">
        <v>257.02999999999997</v>
      </c>
      <c r="I77" s="107"/>
      <c r="J77" s="107"/>
      <c r="K77" s="107"/>
      <c r="L77" s="7"/>
      <c r="M77" s="108"/>
      <c r="N77" s="107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07"/>
    </row>
    <row r="78" spans="1:54" ht="29.25" customHeight="1">
      <c r="A78" s="139">
        <v>75</v>
      </c>
      <c r="B78" s="7" t="s">
        <v>76</v>
      </c>
      <c r="C78" s="7" t="s">
        <v>76</v>
      </c>
      <c r="D78" s="108" t="s">
        <v>77</v>
      </c>
      <c r="E78" s="92" t="s">
        <v>80</v>
      </c>
      <c r="F78" s="31">
        <v>1.7</v>
      </c>
      <c r="G78" s="107">
        <v>89.67</v>
      </c>
      <c r="H78" s="107">
        <v>76.03</v>
      </c>
      <c r="I78" s="107"/>
      <c r="J78" s="107"/>
      <c r="K78" s="107"/>
      <c r="L78" s="7"/>
      <c r="M78" s="108"/>
      <c r="N78" s="107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07"/>
    </row>
    <row r="79" spans="1:54" ht="29.25" customHeight="1">
      <c r="A79" s="139">
        <v>76</v>
      </c>
      <c r="B79" s="7" t="s">
        <v>76</v>
      </c>
      <c r="C79" s="7" t="s">
        <v>76</v>
      </c>
      <c r="D79" s="108" t="s">
        <v>81</v>
      </c>
      <c r="E79" s="92" t="s">
        <v>82</v>
      </c>
      <c r="F79" s="31">
        <v>1.48</v>
      </c>
      <c r="G79" s="107">
        <v>92.23</v>
      </c>
      <c r="H79" s="107">
        <v>79.11</v>
      </c>
      <c r="I79" s="107">
        <v>453.47</v>
      </c>
      <c r="J79" s="107">
        <v>448.822</v>
      </c>
      <c r="K79" s="107"/>
      <c r="L79" s="7"/>
      <c r="M79" s="108"/>
      <c r="N79" s="107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07"/>
    </row>
    <row r="80" spans="1:54" ht="29.25" customHeight="1">
      <c r="A80" s="139">
        <v>77</v>
      </c>
      <c r="B80" s="7" t="s">
        <v>76</v>
      </c>
      <c r="C80" s="7" t="s">
        <v>76</v>
      </c>
      <c r="D80" s="108" t="s">
        <v>81</v>
      </c>
      <c r="E80" s="92" t="s">
        <v>83</v>
      </c>
      <c r="F80" s="31">
        <v>7.48</v>
      </c>
      <c r="G80" s="107">
        <v>454.6</v>
      </c>
      <c r="H80" s="107">
        <v>385.85</v>
      </c>
      <c r="I80" s="107"/>
      <c r="J80" s="107"/>
      <c r="K80" s="107"/>
      <c r="L80" s="7"/>
      <c r="M80" s="108"/>
      <c r="N80" s="107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07"/>
    </row>
    <row r="81" spans="1:54" ht="29.25" customHeight="1">
      <c r="A81" s="139">
        <v>78</v>
      </c>
      <c r="B81" s="7" t="s">
        <v>76</v>
      </c>
      <c r="C81" s="7" t="s">
        <v>76</v>
      </c>
      <c r="D81" s="108" t="s">
        <v>84</v>
      </c>
      <c r="E81" s="92" t="s">
        <v>85</v>
      </c>
      <c r="F81" s="31">
        <v>4.5</v>
      </c>
      <c r="G81" s="107">
        <v>285.45999999999998</v>
      </c>
      <c r="H81" s="107">
        <v>244.48</v>
      </c>
      <c r="I81" s="107">
        <v>332.25</v>
      </c>
      <c r="J81" s="107">
        <v>324.23500000000001</v>
      </c>
      <c r="K81" s="107"/>
      <c r="L81" s="7"/>
      <c r="M81" s="108"/>
      <c r="N81" s="107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07"/>
    </row>
    <row r="82" spans="1:54" ht="29.25" customHeight="1">
      <c r="A82" s="139">
        <v>79</v>
      </c>
      <c r="B82" s="7" t="s">
        <v>76</v>
      </c>
      <c r="C82" s="7" t="s">
        <v>76</v>
      </c>
      <c r="D82" s="108" t="s">
        <v>84</v>
      </c>
      <c r="E82" s="92" t="s">
        <v>86</v>
      </c>
      <c r="F82" s="31">
        <v>1.8</v>
      </c>
      <c r="G82" s="107">
        <v>105.65</v>
      </c>
      <c r="H82" s="107">
        <v>92.75</v>
      </c>
      <c r="I82" s="107"/>
      <c r="J82" s="107"/>
      <c r="K82" s="107"/>
      <c r="L82" s="7"/>
      <c r="M82" s="108"/>
      <c r="N82" s="107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07"/>
    </row>
    <row r="83" spans="1:54" ht="29.25" customHeight="1">
      <c r="A83" s="139">
        <v>80</v>
      </c>
      <c r="B83" s="7" t="s">
        <v>76</v>
      </c>
      <c r="C83" s="7" t="s">
        <v>76</v>
      </c>
      <c r="D83" s="108" t="s">
        <v>87</v>
      </c>
      <c r="E83" s="92" t="s">
        <v>88</v>
      </c>
      <c r="F83" s="31">
        <v>6.9</v>
      </c>
      <c r="G83" s="107">
        <v>469.98</v>
      </c>
      <c r="H83" s="107">
        <v>407.04</v>
      </c>
      <c r="I83" s="107">
        <v>697.41</v>
      </c>
      <c r="J83" s="107">
        <v>680.20500000000004</v>
      </c>
      <c r="K83" s="107"/>
      <c r="L83" s="7"/>
      <c r="M83" s="108"/>
      <c r="N83" s="107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07"/>
    </row>
    <row r="84" spans="1:54" ht="29.25" customHeight="1">
      <c r="A84" s="139">
        <v>81</v>
      </c>
      <c r="B84" s="7" t="s">
        <v>76</v>
      </c>
      <c r="C84" s="7" t="s">
        <v>76</v>
      </c>
      <c r="D84" s="108" t="s">
        <v>87</v>
      </c>
      <c r="E84" s="92" t="s">
        <v>89</v>
      </c>
      <c r="F84" s="31">
        <v>4.22</v>
      </c>
      <c r="G84" s="107">
        <v>347.35</v>
      </c>
      <c r="H84" s="107">
        <v>297.49</v>
      </c>
      <c r="I84" s="107"/>
      <c r="J84" s="107"/>
      <c r="K84" s="107"/>
      <c r="L84" s="7"/>
      <c r="M84" s="108"/>
      <c r="N84" s="107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07"/>
    </row>
    <row r="85" spans="1:54" ht="29.25" customHeight="1">
      <c r="A85" s="139">
        <v>82</v>
      </c>
      <c r="B85" s="7" t="s">
        <v>244</v>
      </c>
      <c r="C85" s="7" t="s">
        <v>244</v>
      </c>
      <c r="D85" s="7" t="s">
        <v>397</v>
      </c>
      <c r="E85" s="87" t="s">
        <v>246</v>
      </c>
      <c r="F85" s="29">
        <v>2.35</v>
      </c>
      <c r="G85" s="107">
        <v>151.04320000000001</v>
      </c>
      <c r="H85" s="107">
        <v>166.23</v>
      </c>
      <c r="I85" s="107">
        <v>535.27</v>
      </c>
      <c r="J85" s="107">
        <v>442.911</v>
      </c>
      <c r="K85" s="107"/>
      <c r="L85" s="132" t="s">
        <v>476</v>
      </c>
      <c r="M85" s="132">
        <v>7723902964</v>
      </c>
      <c r="N85" s="132"/>
      <c r="O85" s="132"/>
      <c r="P85" s="132">
        <v>1</v>
      </c>
      <c r="Q85" s="132"/>
      <c r="R85" s="133">
        <f>F85</f>
        <v>2.35</v>
      </c>
      <c r="S85" s="132" t="s">
        <v>477</v>
      </c>
      <c r="T85" s="132" t="s">
        <v>470</v>
      </c>
      <c r="U85" s="132" t="s">
        <v>478</v>
      </c>
      <c r="V85" s="132"/>
      <c r="W85" s="132">
        <v>1158</v>
      </c>
      <c r="X85" s="132">
        <v>295</v>
      </c>
      <c r="Y85" s="132">
        <f>5250-W85-X85</f>
        <v>3797</v>
      </c>
      <c r="Z85" s="132">
        <f>+W85+X85+Y85</f>
        <v>5250</v>
      </c>
      <c r="AA85" s="132"/>
      <c r="AB85" s="132">
        <v>1</v>
      </c>
      <c r="AC85" s="132"/>
      <c r="AD85" s="132"/>
      <c r="AE85" s="132">
        <v>1</v>
      </c>
      <c r="AF85" s="132">
        <f>+AB85+AC85+AD85+AE85</f>
        <v>2</v>
      </c>
      <c r="AG85" s="132">
        <v>1</v>
      </c>
      <c r="AH85" s="132">
        <v>2</v>
      </c>
      <c r="AI85" s="132">
        <v>2</v>
      </c>
      <c r="AJ85" s="132"/>
      <c r="AK85" s="132">
        <f>+AG85+AH85+AI85+AJ85</f>
        <v>5</v>
      </c>
      <c r="AL85" s="132">
        <f>+AF85+AK85</f>
        <v>7</v>
      </c>
      <c r="AM85" s="132"/>
      <c r="AN85" s="132" t="s">
        <v>475</v>
      </c>
      <c r="AO85" s="132"/>
      <c r="AP85" s="132"/>
      <c r="AQ85" s="132">
        <f>+AO85+AP85</f>
        <v>0</v>
      </c>
      <c r="AR85" s="132"/>
      <c r="AS85" s="132"/>
      <c r="AT85" s="132">
        <f>+AR85+AS85</f>
        <v>0</v>
      </c>
      <c r="AU85" s="132"/>
      <c r="AV85" s="132">
        <v>10</v>
      </c>
      <c r="AW85" s="132">
        <v>6</v>
      </c>
      <c r="AX85" s="132">
        <f>+AV85+AW85</f>
        <v>16</v>
      </c>
      <c r="AY85" s="132">
        <f>AV85</f>
        <v>10</v>
      </c>
      <c r="AZ85" s="132">
        <f>AW85</f>
        <v>6</v>
      </c>
      <c r="BA85" s="132">
        <f>+AY85+AZ85</f>
        <v>16</v>
      </c>
      <c r="BB85" s="107"/>
    </row>
    <row r="86" spans="1:54" ht="29.25" customHeight="1">
      <c r="A86" s="139">
        <v>83</v>
      </c>
      <c r="B86" s="7" t="s">
        <v>244</v>
      </c>
      <c r="C86" s="7" t="s">
        <v>244</v>
      </c>
      <c r="D86" s="7" t="s">
        <v>397</v>
      </c>
      <c r="E86" s="92" t="s">
        <v>247</v>
      </c>
      <c r="F86" s="72">
        <v>3.21</v>
      </c>
      <c r="G86" s="107">
        <v>192.4384</v>
      </c>
      <c r="H86" s="107">
        <v>127.73</v>
      </c>
      <c r="I86" s="107"/>
      <c r="J86" s="107"/>
      <c r="K86" s="107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07"/>
    </row>
    <row r="87" spans="1:54" ht="29.25" customHeight="1">
      <c r="A87" s="139">
        <v>84</v>
      </c>
      <c r="B87" s="7" t="s">
        <v>244</v>
      </c>
      <c r="C87" s="7" t="s">
        <v>244</v>
      </c>
      <c r="D87" s="7" t="s">
        <v>397</v>
      </c>
      <c r="E87" s="92" t="s">
        <v>248</v>
      </c>
      <c r="F87" s="72">
        <v>2.5499999999999998</v>
      </c>
      <c r="G87" s="107">
        <v>160.4736</v>
      </c>
      <c r="H87" s="107">
        <v>162.07</v>
      </c>
      <c r="I87" s="107"/>
      <c r="J87" s="107"/>
      <c r="K87" s="107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07"/>
    </row>
    <row r="88" spans="1:54" ht="29.25" customHeight="1">
      <c r="A88" s="139">
        <v>85</v>
      </c>
      <c r="B88" s="7" t="s">
        <v>244</v>
      </c>
      <c r="C88" s="7" t="s">
        <v>244</v>
      </c>
      <c r="D88" s="7" t="s">
        <v>397</v>
      </c>
      <c r="E88" s="92" t="s">
        <v>249</v>
      </c>
      <c r="F88" s="72">
        <v>2.4</v>
      </c>
      <c r="G88" s="107">
        <v>161.96319999999997</v>
      </c>
      <c r="H88" s="107">
        <v>135.54</v>
      </c>
      <c r="I88" s="107"/>
      <c r="J88" s="107"/>
      <c r="K88" s="107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07"/>
    </row>
    <row r="89" spans="1:54" ht="29.25" customHeight="1">
      <c r="A89" s="139">
        <v>86</v>
      </c>
      <c r="B89" s="7" t="s">
        <v>244</v>
      </c>
      <c r="C89" s="7" t="s">
        <v>244</v>
      </c>
      <c r="D89" s="7" t="s">
        <v>398</v>
      </c>
      <c r="E89" s="92" t="s">
        <v>251</v>
      </c>
      <c r="F89" s="72">
        <v>6.4</v>
      </c>
      <c r="G89" s="107">
        <v>393.81439999999998</v>
      </c>
      <c r="H89" s="107">
        <v>137.32</v>
      </c>
      <c r="I89" s="107">
        <v>521.37</v>
      </c>
      <c r="J89" s="107">
        <v>417.78</v>
      </c>
      <c r="K89" s="107"/>
      <c r="L89" s="132" t="s">
        <v>481</v>
      </c>
      <c r="M89" s="132"/>
      <c r="N89" s="132"/>
      <c r="O89" s="132" t="s">
        <v>479</v>
      </c>
      <c r="P89" s="132">
        <v>1</v>
      </c>
      <c r="Q89" s="132"/>
      <c r="R89" s="133">
        <f>F89</f>
        <v>6.4</v>
      </c>
      <c r="S89" s="132" t="s">
        <v>477</v>
      </c>
      <c r="T89" s="132" t="s">
        <v>468</v>
      </c>
      <c r="U89" s="132" t="s">
        <v>480</v>
      </c>
      <c r="V89" s="132"/>
      <c r="W89" s="132"/>
      <c r="X89" s="132"/>
      <c r="Y89" s="132"/>
      <c r="Z89" s="132">
        <f>+W89+X89+Y89</f>
        <v>0</v>
      </c>
      <c r="AA89" s="132"/>
      <c r="AB89" s="132"/>
      <c r="AC89" s="132">
        <v>2</v>
      </c>
      <c r="AD89" s="132">
        <v>4</v>
      </c>
      <c r="AE89" s="132">
        <v>5</v>
      </c>
      <c r="AF89" s="132">
        <f>+AB89+AC89+AD89+AE89</f>
        <v>11</v>
      </c>
      <c r="AG89" s="132"/>
      <c r="AH89" s="132"/>
      <c r="AI89" s="132"/>
      <c r="AJ89" s="132"/>
      <c r="AK89" s="132">
        <f>+AG89+AH89+AI89+AJ89</f>
        <v>0</v>
      </c>
      <c r="AL89" s="132">
        <f>+AF89+AK89</f>
        <v>11</v>
      </c>
      <c r="AM89" s="132"/>
      <c r="AN89" s="132" t="s">
        <v>475</v>
      </c>
      <c r="AO89" s="132"/>
      <c r="AP89" s="132"/>
      <c r="AQ89" s="132">
        <f>+AO89+AP89</f>
        <v>0</v>
      </c>
      <c r="AR89" s="132"/>
      <c r="AS89" s="132"/>
      <c r="AT89" s="132">
        <f>+AR89+AS89</f>
        <v>0</v>
      </c>
      <c r="AU89" s="132"/>
      <c r="AV89" s="132">
        <v>7</v>
      </c>
      <c r="AW89" s="132">
        <v>5</v>
      </c>
      <c r="AX89" s="132">
        <f>+AV89+AW89</f>
        <v>12</v>
      </c>
      <c r="AY89" s="132">
        <f t="shared" ref="AY89:AZ92" si="0">AV89</f>
        <v>7</v>
      </c>
      <c r="AZ89" s="132">
        <f t="shared" si="0"/>
        <v>5</v>
      </c>
      <c r="BA89" s="132">
        <f>+AY89+AZ89</f>
        <v>12</v>
      </c>
      <c r="BB89" s="107"/>
    </row>
    <row r="90" spans="1:54" ht="29.25" customHeight="1">
      <c r="A90" s="139">
        <v>87</v>
      </c>
      <c r="B90" s="7" t="s">
        <v>244</v>
      </c>
      <c r="C90" s="7" t="s">
        <v>244</v>
      </c>
      <c r="D90" s="7" t="s">
        <v>398</v>
      </c>
      <c r="E90" s="87" t="s">
        <v>252</v>
      </c>
      <c r="F90" s="17">
        <v>3.96</v>
      </c>
      <c r="G90" s="107">
        <v>254.22880000000001</v>
      </c>
      <c r="H90" s="107">
        <v>332.19</v>
      </c>
      <c r="I90" s="107"/>
      <c r="J90" s="107"/>
      <c r="K90" s="107"/>
      <c r="L90" s="132" t="s">
        <v>481</v>
      </c>
      <c r="M90" s="132"/>
      <c r="N90" s="132" t="s">
        <v>482</v>
      </c>
      <c r="O90" s="132" t="s">
        <v>479</v>
      </c>
      <c r="P90" s="132">
        <v>1</v>
      </c>
      <c r="Q90" s="132"/>
      <c r="R90" s="133">
        <f>F90</f>
        <v>3.96</v>
      </c>
      <c r="S90" s="132" t="s">
        <v>477</v>
      </c>
      <c r="T90" s="132" t="s">
        <v>468</v>
      </c>
      <c r="U90" s="132" t="s">
        <v>483</v>
      </c>
      <c r="V90" s="132"/>
      <c r="W90" s="132">
        <v>0</v>
      </c>
      <c r="X90" s="132">
        <v>20</v>
      </c>
      <c r="Y90" s="132">
        <f>849-W90-X90</f>
        <v>829</v>
      </c>
      <c r="Z90" s="132">
        <f>+W90+X90+Y90</f>
        <v>849</v>
      </c>
      <c r="AA90" s="132"/>
      <c r="AB90" s="132"/>
      <c r="AC90" s="132"/>
      <c r="AD90" s="132">
        <v>5</v>
      </c>
      <c r="AE90" s="132"/>
      <c r="AF90" s="132">
        <f>+AB90+AC90+AD90+AE90</f>
        <v>5</v>
      </c>
      <c r="AG90" s="132"/>
      <c r="AH90" s="132"/>
      <c r="AI90" s="132">
        <v>3</v>
      </c>
      <c r="AJ90" s="132"/>
      <c r="AK90" s="132">
        <f>+AG90+AH90+AI90+AJ90</f>
        <v>3</v>
      </c>
      <c r="AL90" s="132">
        <f>+AF90+AK90</f>
        <v>8</v>
      </c>
      <c r="AM90" s="132"/>
      <c r="AN90" s="132" t="s">
        <v>475</v>
      </c>
      <c r="AO90" s="132"/>
      <c r="AP90" s="132"/>
      <c r="AQ90" s="132">
        <f>+AO90+AP90</f>
        <v>0</v>
      </c>
      <c r="AR90" s="132"/>
      <c r="AS90" s="132"/>
      <c r="AT90" s="132">
        <f>+AR90+AS90</f>
        <v>0</v>
      </c>
      <c r="AU90" s="132"/>
      <c r="AV90" s="132">
        <v>11</v>
      </c>
      <c r="AW90" s="132">
        <v>9</v>
      </c>
      <c r="AX90" s="132">
        <f>+AV90+AW90</f>
        <v>20</v>
      </c>
      <c r="AY90" s="132">
        <f t="shared" si="0"/>
        <v>11</v>
      </c>
      <c r="AZ90" s="132">
        <f t="shared" si="0"/>
        <v>9</v>
      </c>
      <c r="BA90" s="132">
        <f>+AY90+AZ90</f>
        <v>20</v>
      </c>
      <c r="BB90" s="107"/>
    </row>
    <row r="91" spans="1:54" ht="29.25" customHeight="1">
      <c r="A91" s="139">
        <v>88</v>
      </c>
      <c r="B91" s="7" t="s">
        <v>244</v>
      </c>
      <c r="C91" s="7" t="s">
        <v>244</v>
      </c>
      <c r="D91" s="7" t="s">
        <v>399</v>
      </c>
      <c r="E91" s="92" t="s">
        <v>254</v>
      </c>
      <c r="F91" s="72">
        <v>5.85</v>
      </c>
      <c r="G91" s="107">
        <v>364.63839999999999</v>
      </c>
      <c r="H91" s="107">
        <v>214.97</v>
      </c>
      <c r="I91" s="107">
        <v>370.98</v>
      </c>
      <c r="J91" s="107">
        <v>291.02600000000001</v>
      </c>
      <c r="K91" s="107"/>
      <c r="L91" s="132" t="s">
        <v>476</v>
      </c>
      <c r="M91" s="132">
        <v>7723902964</v>
      </c>
      <c r="N91" s="132"/>
      <c r="O91" s="132"/>
      <c r="P91" s="132">
        <v>1</v>
      </c>
      <c r="Q91" s="132"/>
      <c r="R91" s="133">
        <f>F91</f>
        <v>5.85</v>
      </c>
      <c r="S91" s="132" t="s">
        <v>477</v>
      </c>
      <c r="T91" s="132" t="s">
        <v>464</v>
      </c>
      <c r="U91" s="132" t="s">
        <v>484</v>
      </c>
      <c r="V91" s="132"/>
      <c r="W91" s="132">
        <v>590</v>
      </c>
      <c r="X91" s="132">
        <v>0</v>
      </c>
      <c r="Y91" s="132">
        <f>1220-W91-X91</f>
        <v>630</v>
      </c>
      <c r="Z91" s="132">
        <f>+W91+X91+Y91</f>
        <v>1220</v>
      </c>
      <c r="AA91" s="132"/>
      <c r="AB91" s="132"/>
      <c r="AC91" s="132">
        <v>4</v>
      </c>
      <c r="AD91" s="132">
        <v>3</v>
      </c>
      <c r="AE91" s="132"/>
      <c r="AF91" s="132">
        <f>+AB91+AC91+AD91+AE91</f>
        <v>7</v>
      </c>
      <c r="AG91" s="132"/>
      <c r="AH91" s="132"/>
      <c r="AI91" s="132"/>
      <c r="AJ91" s="132"/>
      <c r="AK91" s="132">
        <f>+AG91+AH91+AI91+AJ91</f>
        <v>0</v>
      </c>
      <c r="AL91" s="132">
        <f>+AF91+AK91</f>
        <v>7</v>
      </c>
      <c r="AM91" s="132"/>
      <c r="AN91" s="132" t="s">
        <v>475</v>
      </c>
      <c r="AO91" s="132"/>
      <c r="AP91" s="132"/>
      <c r="AQ91" s="132">
        <f>+AO91+AP91</f>
        <v>0</v>
      </c>
      <c r="AR91" s="132"/>
      <c r="AS91" s="132"/>
      <c r="AT91" s="132">
        <f>+AR91+AS91</f>
        <v>0</v>
      </c>
      <c r="AU91" s="132"/>
      <c r="AV91" s="132">
        <v>5</v>
      </c>
      <c r="AW91" s="132">
        <v>5</v>
      </c>
      <c r="AX91" s="132">
        <f>+AV91+AW91</f>
        <v>10</v>
      </c>
      <c r="AY91" s="132">
        <f t="shared" si="0"/>
        <v>5</v>
      </c>
      <c r="AZ91" s="132">
        <f t="shared" si="0"/>
        <v>5</v>
      </c>
      <c r="BA91" s="132">
        <f>+AY91+AZ91</f>
        <v>10</v>
      </c>
      <c r="BB91" s="107"/>
    </row>
    <row r="92" spans="1:54" ht="29.25" customHeight="1">
      <c r="A92" s="139">
        <v>89</v>
      </c>
      <c r="B92" s="7" t="s">
        <v>244</v>
      </c>
      <c r="C92" s="7" t="s">
        <v>244</v>
      </c>
      <c r="D92" s="7" t="s">
        <v>399</v>
      </c>
      <c r="E92" s="92" t="s">
        <v>255</v>
      </c>
      <c r="F92" s="72">
        <v>1.44</v>
      </c>
      <c r="G92" s="107">
        <v>96.499200000000016</v>
      </c>
      <c r="H92" s="107">
        <v>307.81</v>
      </c>
      <c r="I92" s="107"/>
      <c r="J92" s="107"/>
      <c r="K92" s="107"/>
      <c r="L92" s="132" t="s">
        <v>476</v>
      </c>
      <c r="M92" s="132">
        <v>7723902964</v>
      </c>
      <c r="N92" s="139"/>
      <c r="O92" s="139"/>
      <c r="P92" s="132">
        <v>1</v>
      </c>
      <c r="Q92" s="132"/>
      <c r="R92" s="133">
        <f>F92</f>
        <v>1.44</v>
      </c>
      <c r="S92" s="132" t="s">
        <v>477</v>
      </c>
      <c r="T92" s="132" t="s">
        <v>464</v>
      </c>
      <c r="U92" s="132" t="s">
        <v>489</v>
      </c>
      <c r="V92" s="139"/>
      <c r="W92" s="132">
        <v>5</v>
      </c>
      <c r="X92" s="132">
        <v>843</v>
      </c>
      <c r="Y92" s="132">
        <f>1049-W92-X92</f>
        <v>201</v>
      </c>
      <c r="Z92" s="132">
        <f>+W92+X92+Y92</f>
        <v>1049</v>
      </c>
      <c r="AA92" s="139"/>
      <c r="AB92" s="132">
        <v>1</v>
      </c>
      <c r="AC92" s="132">
        <v>3</v>
      </c>
      <c r="AD92" s="132">
        <v>3</v>
      </c>
      <c r="AE92" s="139"/>
      <c r="AF92" s="132">
        <f>+AB92+AC92+AD92+AE92</f>
        <v>7</v>
      </c>
      <c r="AG92" s="139"/>
      <c r="AH92" s="139"/>
      <c r="AI92" s="139"/>
      <c r="AJ92" s="139"/>
      <c r="AK92" s="132">
        <f>+AG92+AH92+AI92+AJ92</f>
        <v>0</v>
      </c>
      <c r="AL92" s="132">
        <f>+AF92+AK92</f>
        <v>7</v>
      </c>
      <c r="AM92" s="139"/>
      <c r="AN92" s="132" t="s">
        <v>475</v>
      </c>
      <c r="AO92" s="139"/>
      <c r="AP92" s="139"/>
      <c r="AQ92" s="132">
        <f>+AO92+AP92</f>
        <v>0</v>
      </c>
      <c r="AR92" s="132"/>
      <c r="AS92" s="132"/>
      <c r="AT92" s="132">
        <f>+AR92+AS92</f>
        <v>0</v>
      </c>
      <c r="AU92" s="139"/>
      <c r="AV92" s="132">
        <v>5</v>
      </c>
      <c r="AW92" s="132">
        <v>5</v>
      </c>
      <c r="AX92" s="132">
        <f>+AV92+AW92</f>
        <v>10</v>
      </c>
      <c r="AY92" s="132">
        <f t="shared" si="0"/>
        <v>5</v>
      </c>
      <c r="AZ92" s="132">
        <f t="shared" si="0"/>
        <v>5</v>
      </c>
      <c r="BA92" s="132">
        <f>+AY92+AZ92</f>
        <v>10</v>
      </c>
      <c r="BB92" s="107"/>
    </row>
    <row r="93" spans="1:54" ht="29.25" customHeight="1">
      <c r="A93" s="139">
        <v>90</v>
      </c>
      <c r="B93" s="7" t="s">
        <v>244</v>
      </c>
      <c r="C93" s="7" t="s">
        <v>244</v>
      </c>
      <c r="D93" s="7" t="s">
        <v>400</v>
      </c>
      <c r="E93" s="92" t="s">
        <v>257</v>
      </c>
      <c r="F93" s="72">
        <v>3</v>
      </c>
      <c r="G93" s="107">
        <v>188.77600000000001</v>
      </c>
      <c r="H93" s="107">
        <v>81.790000000000006</v>
      </c>
      <c r="I93" s="107">
        <v>576.95000000000005</v>
      </c>
      <c r="J93" s="107">
        <v>477.76900000000001</v>
      </c>
      <c r="K93" s="107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07"/>
    </row>
    <row r="94" spans="1:54" ht="29.25" customHeight="1">
      <c r="A94" s="139">
        <v>91</v>
      </c>
      <c r="B94" s="7" t="s">
        <v>244</v>
      </c>
      <c r="C94" s="7" t="s">
        <v>244</v>
      </c>
      <c r="D94" s="7" t="s">
        <v>400</v>
      </c>
      <c r="E94" s="92" t="s">
        <v>258</v>
      </c>
      <c r="F94" s="72">
        <v>2.5499999999999998</v>
      </c>
      <c r="G94" s="107">
        <v>165.58080000000001</v>
      </c>
      <c r="H94" s="107">
        <v>159.44</v>
      </c>
      <c r="I94" s="107"/>
      <c r="J94" s="107"/>
      <c r="K94" s="107"/>
      <c r="L94" s="132" t="s">
        <v>476</v>
      </c>
      <c r="M94" s="132">
        <v>7723902964</v>
      </c>
      <c r="N94" s="132"/>
      <c r="O94" s="132"/>
      <c r="P94" s="132">
        <v>1</v>
      </c>
      <c r="Q94" s="132"/>
      <c r="R94" s="133">
        <f>F94</f>
        <v>2.5499999999999998</v>
      </c>
      <c r="S94" s="132" t="s">
        <v>477</v>
      </c>
      <c r="T94" s="132" t="s">
        <v>470</v>
      </c>
      <c r="U94" s="132" t="s">
        <v>485</v>
      </c>
      <c r="V94" s="132"/>
      <c r="W94" s="132">
        <v>362</v>
      </c>
      <c r="X94" s="132">
        <v>0</v>
      </c>
      <c r="Y94" s="132">
        <f>1369-W94-X94</f>
        <v>1007</v>
      </c>
      <c r="Z94" s="132">
        <f>+W94+X94+Y94</f>
        <v>1369</v>
      </c>
      <c r="AA94" s="132"/>
      <c r="AB94" s="132">
        <v>1</v>
      </c>
      <c r="AC94" s="132">
        <v>2</v>
      </c>
      <c r="AD94" s="132">
        <v>6</v>
      </c>
      <c r="AE94" s="132">
        <v>1</v>
      </c>
      <c r="AF94" s="132">
        <f>+AB94+AC94+AD94+AE94</f>
        <v>10</v>
      </c>
      <c r="AG94" s="132"/>
      <c r="AH94" s="132">
        <v>1</v>
      </c>
      <c r="AI94" s="132">
        <v>1</v>
      </c>
      <c r="AJ94" s="132"/>
      <c r="AK94" s="132">
        <f>+AG94+AH94+AI94+AJ94</f>
        <v>2</v>
      </c>
      <c r="AL94" s="132">
        <f>+AF94+AK94</f>
        <v>12</v>
      </c>
      <c r="AM94" s="132"/>
      <c r="AN94" s="132" t="s">
        <v>475</v>
      </c>
      <c r="AO94" s="132"/>
      <c r="AP94" s="132"/>
      <c r="AQ94" s="132">
        <f>+AO94+AP94</f>
        <v>0</v>
      </c>
      <c r="AR94" s="132"/>
      <c r="AS94" s="132"/>
      <c r="AT94" s="132">
        <f>+AR94+AS94</f>
        <v>0</v>
      </c>
      <c r="AU94" s="132"/>
      <c r="AV94" s="132">
        <v>8</v>
      </c>
      <c r="AW94" s="132">
        <v>3</v>
      </c>
      <c r="AX94" s="132">
        <f>+AV94+AW94</f>
        <v>11</v>
      </c>
      <c r="AY94" s="132">
        <f>AV94</f>
        <v>8</v>
      </c>
      <c r="AZ94" s="132">
        <f>AW94</f>
        <v>3</v>
      </c>
      <c r="BA94" s="132">
        <f>+AY94+AZ94</f>
        <v>11</v>
      </c>
      <c r="BB94" s="107"/>
    </row>
    <row r="95" spans="1:54" ht="29.25" customHeight="1">
      <c r="A95" s="139">
        <v>92</v>
      </c>
      <c r="B95" s="7" t="s">
        <v>244</v>
      </c>
      <c r="C95" s="7" t="s">
        <v>244</v>
      </c>
      <c r="D95" s="7" t="s">
        <v>400</v>
      </c>
      <c r="E95" s="92" t="s">
        <v>90</v>
      </c>
      <c r="F95" s="72">
        <v>2.6</v>
      </c>
      <c r="G95" s="107">
        <v>167.23839999999998</v>
      </c>
      <c r="H95" s="107">
        <v>140.1</v>
      </c>
      <c r="I95" s="107"/>
      <c r="J95" s="107"/>
      <c r="K95" s="107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07"/>
    </row>
    <row r="96" spans="1:54" ht="29.25" customHeight="1">
      <c r="A96" s="139">
        <v>93</v>
      </c>
      <c r="B96" s="16" t="s">
        <v>244</v>
      </c>
      <c r="C96" s="16" t="s">
        <v>244</v>
      </c>
      <c r="D96" s="16" t="s">
        <v>400</v>
      </c>
      <c r="E96" s="92" t="s">
        <v>259</v>
      </c>
      <c r="F96" s="72">
        <v>3.2</v>
      </c>
      <c r="G96" s="107">
        <v>194.79039999999998</v>
      </c>
      <c r="H96" s="107">
        <v>141.34</v>
      </c>
      <c r="I96" s="107"/>
      <c r="J96" s="107"/>
      <c r="K96" s="107"/>
      <c r="L96" s="136" t="s">
        <v>476</v>
      </c>
      <c r="M96" s="136">
        <v>7723902964</v>
      </c>
      <c r="N96" s="135"/>
      <c r="O96" s="135"/>
      <c r="P96" s="136">
        <v>1</v>
      </c>
      <c r="Q96" s="136"/>
      <c r="R96" s="137">
        <f>F96</f>
        <v>3.2</v>
      </c>
      <c r="S96" s="136" t="s">
        <v>477</v>
      </c>
      <c r="T96" s="136" t="s">
        <v>470</v>
      </c>
      <c r="U96" s="136" t="s">
        <v>469</v>
      </c>
      <c r="V96" s="135"/>
      <c r="W96" s="136">
        <v>542</v>
      </c>
      <c r="X96" s="136">
        <v>0</v>
      </c>
      <c r="Y96" s="136">
        <f>2970-W96-X96</f>
        <v>2428</v>
      </c>
      <c r="Z96" s="136">
        <f>+W96+X96+Y96</f>
        <v>2970</v>
      </c>
      <c r="AA96" s="135"/>
      <c r="AB96" s="136">
        <v>3</v>
      </c>
      <c r="AC96" s="136">
        <v>2</v>
      </c>
      <c r="AD96" s="135"/>
      <c r="AE96" s="135"/>
      <c r="AF96" s="136">
        <f>+AB96+AC96+AD96+AE96</f>
        <v>5</v>
      </c>
      <c r="AG96" s="135"/>
      <c r="AH96" s="135"/>
      <c r="AI96" s="135"/>
      <c r="AJ96" s="135"/>
      <c r="AK96" s="136">
        <f>+AG96+AH96+AI96+AJ96</f>
        <v>0</v>
      </c>
      <c r="AL96" s="136">
        <f>+AF96+AK96</f>
        <v>5</v>
      </c>
      <c r="AM96" s="135"/>
      <c r="AN96" s="136" t="s">
        <v>475</v>
      </c>
      <c r="AO96" s="135"/>
      <c r="AP96" s="135"/>
      <c r="AQ96" s="135"/>
      <c r="AR96" s="135"/>
      <c r="AS96" s="135"/>
      <c r="AT96" s="135"/>
      <c r="AU96" s="135"/>
      <c r="AV96" s="135">
        <v>10</v>
      </c>
      <c r="AW96" s="135">
        <v>8</v>
      </c>
      <c r="AX96" s="136">
        <f>+AV96+AW96</f>
        <v>18</v>
      </c>
      <c r="AY96" s="136">
        <f>AV96</f>
        <v>10</v>
      </c>
      <c r="AZ96" s="136">
        <f>AW96</f>
        <v>8</v>
      </c>
      <c r="BA96" s="136">
        <f>+AY96+AZ96</f>
        <v>18</v>
      </c>
      <c r="BB96" s="107"/>
    </row>
    <row r="97" spans="1:54" ht="29.25" customHeight="1">
      <c r="A97" s="139">
        <v>94</v>
      </c>
      <c r="B97" s="7" t="s">
        <v>260</v>
      </c>
      <c r="C97" s="7" t="s">
        <v>354</v>
      </c>
      <c r="D97" s="7" t="s">
        <v>401</v>
      </c>
      <c r="E97" s="86" t="s">
        <v>263</v>
      </c>
      <c r="F97" s="30">
        <v>2.48</v>
      </c>
      <c r="G97" s="107">
        <v>194.62239999999997</v>
      </c>
      <c r="H97" s="107">
        <v>164.2</v>
      </c>
      <c r="I97" s="107">
        <v>524.73</v>
      </c>
      <c r="J97" s="107">
        <v>461.32600000000002</v>
      </c>
      <c r="K97" s="107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07"/>
    </row>
    <row r="98" spans="1:54" ht="29.25" customHeight="1">
      <c r="A98" s="139">
        <v>95</v>
      </c>
      <c r="B98" s="7" t="s">
        <v>260</v>
      </c>
      <c r="C98" s="7" t="s">
        <v>354</v>
      </c>
      <c r="D98" s="7" t="s">
        <v>401</v>
      </c>
      <c r="E98" s="92" t="s">
        <v>264</v>
      </c>
      <c r="F98" s="72">
        <v>2.2599999999999998</v>
      </c>
      <c r="G98" s="107">
        <v>164.05759999999998</v>
      </c>
      <c r="H98" s="107">
        <v>167.67</v>
      </c>
      <c r="I98" s="107"/>
      <c r="J98" s="107"/>
      <c r="K98" s="107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07"/>
    </row>
    <row r="99" spans="1:54" ht="29.25" customHeight="1">
      <c r="A99" s="139">
        <v>96</v>
      </c>
      <c r="B99" s="7" t="s">
        <v>260</v>
      </c>
      <c r="C99" s="7" t="s">
        <v>354</v>
      </c>
      <c r="D99" s="7" t="s">
        <v>401</v>
      </c>
      <c r="E99" s="92" t="s">
        <v>265</v>
      </c>
      <c r="F99" s="72">
        <v>4.05</v>
      </c>
      <c r="G99" s="107">
        <v>286.37279999999998</v>
      </c>
      <c r="H99" s="107">
        <v>140.56</v>
      </c>
      <c r="I99" s="107"/>
      <c r="J99" s="107"/>
      <c r="K99" s="107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07"/>
    </row>
    <row r="100" spans="1:54" ht="29.25" customHeight="1">
      <c r="A100" s="139">
        <v>97</v>
      </c>
      <c r="B100" s="7" t="s">
        <v>260</v>
      </c>
      <c r="C100" s="7" t="s">
        <v>354</v>
      </c>
      <c r="D100" s="7" t="s">
        <v>402</v>
      </c>
      <c r="E100" s="92" t="s">
        <v>267</v>
      </c>
      <c r="F100" s="72">
        <v>3</v>
      </c>
      <c r="G100" s="107">
        <v>186.86080000000001</v>
      </c>
      <c r="H100" s="107">
        <v>246.13</v>
      </c>
      <c r="I100" s="107">
        <v>355.08</v>
      </c>
      <c r="J100" s="107">
        <v>336.16500000000002</v>
      </c>
      <c r="K100" s="107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07"/>
    </row>
    <row r="101" spans="1:54" ht="29.25" customHeight="1">
      <c r="A101" s="139">
        <v>98</v>
      </c>
      <c r="B101" s="7" t="s">
        <v>260</v>
      </c>
      <c r="C101" s="7" t="s">
        <v>354</v>
      </c>
      <c r="D101" s="7" t="s">
        <v>402</v>
      </c>
      <c r="E101" s="92" t="s">
        <v>268</v>
      </c>
      <c r="F101" s="72">
        <v>2.1</v>
      </c>
      <c r="G101" s="107">
        <v>146.1712</v>
      </c>
      <c r="H101" s="107">
        <v>160.06</v>
      </c>
      <c r="I101" s="107"/>
      <c r="J101" s="107"/>
      <c r="K101" s="107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07"/>
    </row>
    <row r="102" spans="1:54" ht="29.25" customHeight="1">
      <c r="A102" s="139">
        <v>99</v>
      </c>
      <c r="B102" s="7" t="s">
        <v>260</v>
      </c>
      <c r="C102" s="7" t="s">
        <v>354</v>
      </c>
      <c r="D102" s="7" t="s">
        <v>402</v>
      </c>
      <c r="E102" s="92" t="s">
        <v>269</v>
      </c>
      <c r="F102" s="72">
        <v>1.5</v>
      </c>
      <c r="G102" s="107">
        <v>101.248</v>
      </c>
      <c r="H102" s="107">
        <v>125.17</v>
      </c>
      <c r="I102" s="107"/>
      <c r="J102" s="107"/>
      <c r="K102" s="107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07"/>
    </row>
    <row r="103" spans="1:54" ht="29.25" customHeight="1">
      <c r="A103" s="139">
        <v>100</v>
      </c>
      <c r="B103" s="7" t="s">
        <v>260</v>
      </c>
      <c r="C103" s="7" t="s">
        <v>355</v>
      </c>
      <c r="D103" s="108" t="s">
        <v>403</v>
      </c>
      <c r="E103" s="92" t="s">
        <v>272</v>
      </c>
      <c r="F103" s="75">
        <v>2.7</v>
      </c>
      <c r="G103" s="107">
        <v>187.68959999999998</v>
      </c>
      <c r="H103" s="107">
        <v>86.64</v>
      </c>
      <c r="I103" s="107">
        <v>293.33</v>
      </c>
      <c r="J103" s="107">
        <v>266.59199999999998</v>
      </c>
      <c r="K103" s="107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39"/>
      <c r="AU103" s="139"/>
      <c r="AV103" s="139"/>
      <c r="AW103" s="139"/>
      <c r="AX103" s="139"/>
      <c r="AY103" s="139"/>
      <c r="AZ103" s="139"/>
      <c r="BA103" s="139"/>
      <c r="BB103" s="107"/>
    </row>
    <row r="104" spans="1:54" ht="29.25" customHeight="1">
      <c r="A104" s="139">
        <v>101</v>
      </c>
      <c r="B104" s="7" t="s">
        <v>260</v>
      </c>
      <c r="C104" s="7" t="s">
        <v>355</v>
      </c>
      <c r="D104" s="108" t="s">
        <v>403</v>
      </c>
      <c r="E104" s="92" t="s">
        <v>273</v>
      </c>
      <c r="F104" s="75">
        <v>2.7</v>
      </c>
      <c r="G104" s="107">
        <v>172.42399999999998</v>
      </c>
      <c r="H104" s="107">
        <v>160.47999999999999</v>
      </c>
      <c r="I104" s="107"/>
      <c r="J104" s="107"/>
      <c r="K104" s="107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07"/>
    </row>
    <row r="105" spans="1:54" ht="29.25" customHeight="1">
      <c r="A105" s="139">
        <v>102</v>
      </c>
      <c r="B105" s="7" t="s">
        <v>260</v>
      </c>
      <c r="C105" s="7" t="s">
        <v>355</v>
      </c>
      <c r="D105" s="108" t="s">
        <v>404</v>
      </c>
      <c r="E105" s="92" t="s">
        <v>275</v>
      </c>
      <c r="F105" s="75">
        <v>2.7</v>
      </c>
      <c r="G105" s="107">
        <v>158.6816</v>
      </c>
      <c r="H105" s="107">
        <v>147.19999999999999</v>
      </c>
      <c r="I105" s="107">
        <v>468.71</v>
      </c>
      <c r="J105" s="107">
        <v>427.49799999999999</v>
      </c>
      <c r="K105" s="107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  <c r="AQ105" s="139"/>
      <c r="AR105" s="139"/>
      <c r="AS105" s="139"/>
      <c r="AT105" s="139"/>
      <c r="AU105" s="139"/>
      <c r="AV105" s="139"/>
      <c r="AW105" s="139"/>
      <c r="AX105" s="139"/>
      <c r="AY105" s="139"/>
      <c r="AZ105" s="139"/>
      <c r="BA105" s="139"/>
      <c r="BB105" s="107"/>
    </row>
    <row r="106" spans="1:54" ht="29.25" customHeight="1">
      <c r="A106" s="139">
        <v>103</v>
      </c>
      <c r="B106" s="7" t="s">
        <v>260</v>
      </c>
      <c r="C106" s="7" t="s">
        <v>355</v>
      </c>
      <c r="D106" s="108" t="s">
        <v>404</v>
      </c>
      <c r="E106" s="92" t="s">
        <v>276</v>
      </c>
      <c r="F106" s="75">
        <v>2.8</v>
      </c>
      <c r="G106" s="107">
        <v>194.84639999999999</v>
      </c>
      <c r="H106" s="107">
        <v>134.58000000000001</v>
      </c>
      <c r="I106" s="107"/>
      <c r="J106" s="107"/>
      <c r="K106" s="107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07"/>
    </row>
    <row r="107" spans="1:54" ht="29.25" customHeight="1">
      <c r="A107" s="139">
        <v>104</v>
      </c>
      <c r="B107" s="7" t="s">
        <v>260</v>
      </c>
      <c r="C107" s="7" t="s">
        <v>355</v>
      </c>
      <c r="D107" s="108" t="s">
        <v>404</v>
      </c>
      <c r="E107" s="92" t="s">
        <v>277</v>
      </c>
      <c r="F107" s="75">
        <v>3.3</v>
      </c>
      <c r="G107" s="107">
        <v>226.49759999999998</v>
      </c>
      <c r="H107" s="107">
        <v>166.45</v>
      </c>
      <c r="I107" s="107"/>
      <c r="J107" s="107"/>
      <c r="K107" s="107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07"/>
    </row>
    <row r="108" spans="1:54" ht="29.25" customHeight="1">
      <c r="A108" s="139">
        <v>105</v>
      </c>
      <c r="B108" s="7" t="s">
        <v>260</v>
      </c>
      <c r="C108" s="7" t="s">
        <v>355</v>
      </c>
      <c r="D108" s="108" t="s">
        <v>405</v>
      </c>
      <c r="E108" s="92" t="s">
        <v>279</v>
      </c>
      <c r="F108" s="75">
        <v>2.4500000000000002</v>
      </c>
      <c r="G108" s="107">
        <v>199.89759999999998</v>
      </c>
      <c r="H108" s="107">
        <v>193.88</v>
      </c>
      <c r="I108" s="107">
        <v>165.74</v>
      </c>
      <c r="J108" s="107">
        <v>149.40389999999999</v>
      </c>
      <c r="K108" s="107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07"/>
    </row>
    <row r="109" spans="1:54" ht="29.25" customHeight="1">
      <c r="A109" s="139">
        <v>106</v>
      </c>
      <c r="B109" s="7" t="s">
        <v>280</v>
      </c>
      <c r="C109" s="7" t="s">
        <v>356</v>
      </c>
      <c r="D109" s="108" t="s">
        <v>406</v>
      </c>
      <c r="E109" s="92" t="s">
        <v>283</v>
      </c>
      <c r="F109" s="75">
        <v>4.45</v>
      </c>
      <c r="G109" s="107">
        <v>345.93439999999998</v>
      </c>
      <c r="H109" s="107">
        <v>295.54000000000002</v>
      </c>
      <c r="I109" s="107">
        <v>283.7</v>
      </c>
      <c r="J109" s="107">
        <v>260.04700000000003</v>
      </c>
      <c r="K109" s="107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07"/>
    </row>
    <row r="110" spans="1:54" ht="29.25" customHeight="1">
      <c r="A110" s="139">
        <v>107</v>
      </c>
      <c r="B110" s="7" t="s">
        <v>280</v>
      </c>
      <c r="C110" s="7" t="s">
        <v>356</v>
      </c>
      <c r="D110" s="108" t="s">
        <v>407</v>
      </c>
      <c r="E110" s="92" t="s">
        <v>285</v>
      </c>
      <c r="F110" s="75">
        <v>1.8</v>
      </c>
      <c r="G110" s="107">
        <v>121.5424</v>
      </c>
      <c r="H110" s="107">
        <v>103.69</v>
      </c>
      <c r="I110" s="107">
        <v>99.48</v>
      </c>
      <c r="J110" s="107">
        <v>95.521100000000004</v>
      </c>
      <c r="K110" s="107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07"/>
    </row>
    <row r="111" spans="1:54" s="120" customFormat="1" ht="29.25" customHeight="1">
      <c r="A111" s="115">
        <v>107</v>
      </c>
      <c r="B111" s="116"/>
      <c r="C111" s="116"/>
      <c r="D111" s="116"/>
      <c r="E111" s="117" t="s">
        <v>417</v>
      </c>
      <c r="F111" s="118">
        <f>SUM(F4:F110)</f>
        <v>389.41300000000012</v>
      </c>
      <c r="G111" s="118">
        <f t="shared" ref="G111:I111" si="1">SUM(G4:G110)</f>
        <v>25584.562719999987</v>
      </c>
      <c r="H111" s="119">
        <f t="shared" si="1"/>
        <v>21771.290000000008</v>
      </c>
      <c r="I111" s="119">
        <f t="shared" si="1"/>
        <v>20819.180000000008</v>
      </c>
      <c r="J111" s="119">
        <f>SUM(J4:J110)</f>
        <v>19311.839800000005</v>
      </c>
      <c r="K111" s="119">
        <f t="shared" ref="K111:BB111" si="2">SUM(K4:K110)</f>
        <v>0</v>
      </c>
      <c r="L111" s="119"/>
      <c r="M111" s="119"/>
      <c r="N111" s="119"/>
      <c r="O111" s="119"/>
      <c r="P111" s="119">
        <f t="shared" si="2"/>
        <v>13</v>
      </c>
      <c r="Q111" s="119">
        <f t="shared" si="2"/>
        <v>0</v>
      </c>
      <c r="R111" s="119">
        <f t="shared" si="2"/>
        <v>45.05</v>
      </c>
      <c r="S111" s="119">
        <f t="shared" si="2"/>
        <v>0</v>
      </c>
      <c r="T111" s="119">
        <f t="shared" si="2"/>
        <v>0</v>
      </c>
      <c r="U111" s="119">
        <f t="shared" si="2"/>
        <v>0</v>
      </c>
      <c r="V111" s="119">
        <f t="shared" si="2"/>
        <v>0</v>
      </c>
      <c r="W111" s="119">
        <f t="shared" si="2"/>
        <v>5447</v>
      </c>
      <c r="X111" s="119">
        <f t="shared" si="2"/>
        <v>3514</v>
      </c>
      <c r="Y111" s="119">
        <f t="shared" si="2"/>
        <v>17677</v>
      </c>
      <c r="Z111" s="119">
        <f t="shared" si="2"/>
        <v>26638</v>
      </c>
      <c r="AA111" s="119">
        <f t="shared" si="2"/>
        <v>0</v>
      </c>
      <c r="AB111" s="119">
        <f t="shared" si="2"/>
        <v>7</v>
      </c>
      <c r="AC111" s="119">
        <f t="shared" si="2"/>
        <v>20</v>
      </c>
      <c r="AD111" s="119">
        <f t="shared" si="2"/>
        <v>57</v>
      </c>
      <c r="AE111" s="119">
        <f t="shared" si="2"/>
        <v>13</v>
      </c>
      <c r="AF111" s="119">
        <f t="shared" si="2"/>
        <v>97</v>
      </c>
      <c r="AG111" s="119">
        <f t="shared" si="2"/>
        <v>2</v>
      </c>
      <c r="AH111" s="119">
        <f t="shared" si="2"/>
        <v>3</v>
      </c>
      <c r="AI111" s="119">
        <f t="shared" si="2"/>
        <v>15</v>
      </c>
      <c r="AJ111" s="119">
        <f t="shared" si="2"/>
        <v>0</v>
      </c>
      <c r="AK111" s="119">
        <f t="shared" si="2"/>
        <v>20</v>
      </c>
      <c r="AL111" s="119">
        <f t="shared" si="2"/>
        <v>117</v>
      </c>
      <c r="AM111" s="119">
        <f t="shared" si="2"/>
        <v>0</v>
      </c>
      <c r="AN111" s="119">
        <f t="shared" si="2"/>
        <v>0</v>
      </c>
      <c r="AO111" s="119">
        <f t="shared" si="2"/>
        <v>0</v>
      </c>
      <c r="AP111" s="119">
        <f t="shared" si="2"/>
        <v>0</v>
      </c>
      <c r="AQ111" s="119">
        <f t="shared" si="2"/>
        <v>0</v>
      </c>
      <c r="AR111" s="119">
        <f t="shared" si="2"/>
        <v>0</v>
      </c>
      <c r="AS111" s="119">
        <f t="shared" si="2"/>
        <v>0</v>
      </c>
      <c r="AT111" s="119">
        <f t="shared" si="2"/>
        <v>0</v>
      </c>
      <c r="AU111" s="119">
        <f t="shared" si="2"/>
        <v>0</v>
      </c>
      <c r="AV111" s="119">
        <f t="shared" si="2"/>
        <v>110</v>
      </c>
      <c r="AW111" s="119">
        <f t="shared" si="2"/>
        <v>73</v>
      </c>
      <c r="AX111" s="119">
        <f t="shared" si="2"/>
        <v>183</v>
      </c>
      <c r="AY111" s="119">
        <f t="shared" si="2"/>
        <v>110</v>
      </c>
      <c r="AZ111" s="119">
        <f t="shared" si="2"/>
        <v>73</v>
      </c>
      <c r="BA111" s="119">
        <f t="shared" si="2"/>
        <v>183</v>
      </c>
      <c r="BB111" s="119">
        <f t="shared" si="2"/>
        <v>0</v>
      </c>
    </row>
    <row r="112" spans="1:54" ht="29.25" customHeight="1">
      <c r="A112" s="23">
        <v>1</v>
      </c>
      <c r="B112" s="7" t="s">
        <v>114</v>
      </c>
      <c r="C112" s="7" t="s">
        <v>9</v>
      </c>
      <c r="D112" s="7" t="s">
        <v>11</v>
      </c>
      <c r="E112" s="86" t="s">
        <v>12</v>
      </c>
      <c r="F112" s="31">
        <v>2.6</v>
      </c>
      <c r="G112" s="107">
        <v>127.2</v>
      </c>
      <c r="H112" s="107">
        <v>107.22</v>
      </c>
      <c r="I112" s="107">
        <v>105.17</v>
      </c>
      <c r="J112" s="107"/>
      <c r="K112" s="107">
        <v>118.92</v>
      </c>
      <c r="L112" s="7"/>
      <c r="M112" s="7"/>
      <c r="N112" s="31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107"/>
    </row>
    <row r="113" spans="1:54" ht="24" customHeight="1">
      <c r="A113" s="23">
        <v>2</v>
      </c>
      <c r="B113" s="7" t="s">
        <v>126</v>
      </c>
      <c r="C113" s="7" t="s">
        <v>341</v>
      </c>
      <c r="D113" s="7" t="s">
        <v>38</v>
      </c>
      <c r="E113" s="87" t="s">
        <v>125</v>
      </c>
      <c r="F113" s="72">
        <v>1.6</v>
      </c>
      <c r="G113" s="107">
        <v>123.6816</v>
      </c>
      <c r="H113" s="107">
        <v>105.78</v>
      </c>
      <c r="I113" s="107">
        <v>101.5</v>
      </c>
      <c r="J113" s="107"/>
      <c r="K113" s="107">
        <v>111.39</v>
      </c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</row>
    <row r="114" spans="1:54" ht="29.25" customHeight="1">
      <c r="A114" s="139">
        <v>3</v>
      </c>
      <c r="B114" s="7" t="s">
        <v>158</v>
      </c>
      <c r="C114" s="7" t="s">
        <v>346</v>
      </c>
      <c r="D114" s="7" t="s">
        <v>371</v>
      </c>
      <c r="E114" s="92" t="s">
        <v>164</v>
      </c>
      <c r="F114" s="72">
        <v>2.9</v>
      </c>
      <c r="G114" s="107">
        <v>174.29439999999997</v>
      </c>
      <c r="H114" s="107">
        <v>147.97999999999999</v>
      </c>
      <c r="I114" s="107">
        <v>483.68</v>
      </c>
      <c r="J114" s="107"/>
      <c r="K114" s="107">
        <v>484.81400000000002</v>
      </c>
      <c r="L114" s="18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107"/>
    </row>
    <row r="115" spans="1:54" ht="29.25" customHeight="1">
      <c r="A115" s="139">
        <v>4</v>
      </c>
      <c r="B115" s="7" t="s">
        <v>158</v>
      </c>
      <c r="C115" s="7" t="s">
        <v>346</v>
      </c>
      <c r="D115" s="7" t="s">
        <v>371</v>
      </c>
      <c r="E115" s="92" t="s">
        <v>165</v>
      </c>
      <c r="F115" s="72">
        <v>1.7</v>
      </c>
      <c r="G115" s="107">
        <v>104.8768</v>
      </c>
      <c r="H115" s="107">
        <v>89.08</v>
      </c>
      <c r="I115" s="107"/>
      <c r="J115" s="107"/>
      <c r="K115" s="107"/>
      <c r="L115" s="18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107"/>
    </row>
    <row r="116" spans="1:54" ht="29.25" customHeight="1">
      <c r="A116" s="139">
        <v>5</v>
      </c>
      <c r="B116" s="7" t="s">
        <v>158</v>
      </c>
      <c r="C116" s="7" t="s">
        <v>346</v>
      </c>
      <c r="D116" s="7" t="s">
        <v>371</v>
      </c>
      <c r="E116" s="92" t="s">
        <v>166</v>
      </c>
      <c r="F116" s="17">
        <v>5.3</v>
      </c>
      <c r="G116" s="107">
        <v>314.33920000000001</v>
      </c>
      <c r="H116" s="107">
        <v>267.16000000000003</v>
      </c>
      <c r="I116" s="107"/>
      <c r="J116" s="107"/>
      <c r="K116" s="107"/>
      <c r="L116" s="18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107"/>
    </row>
    <row r="117" spans="1:54" ht="29.25" customHeight="1">
      <c r="A117" s="139">
        <v>6</v>
      </c>
      <c r="B117" s="7" t="s">
        <v>174</v>
      </c>
      <c r="C117" s="7" t="s">
        <v>175</v>
      </c>
      <c r="D117" s="23" t="s">
        <v>375</v>
      </c>
      <c r="E117" s="94" t="s">
        <v>54</v>
      </c>
      <c r="F117" s="72">
        <v>2.7</v>
      </c>
      <c r="G117" s="107">
        <v>204.47839999999999</v>
      </c>
      <c r="H117" s="107">
        <v>175.64</v>
      </c>
      <c r="I117" s="107">
        <v>479.09</v>
      </c>
      <c r="J117" s="107"/>
      <c r="K117" s="107">
        <v>411.08479999999997</v>
      </c>
      <c r="L117" s="18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107" t="s">
        <v>414</v>
      </c>
    </row>
    <row r="118" spans="1:54" ht="29.25" customHeight="1">
      <c r="A118" s="139">
        <v>7</v>
      </c>
      <c r="B118" s="7" t="s">
        <v>174</v>
      </c>
      <c r="C118" s="7" t="s">
        <v>175</v>
      </c>
      <c r="D118" s="7" t="s">
        <v>375</v>
      </c>
      <c r="E118" s="92" t="s">
        <v>55</v>
      </c>
      <c r="F118" s="75">
        <v>5.6</v>
      </c>
      <c r="G118" s="107">
        <v>384.74239999999998</v>
      </c>
      <c r="H118" s="107">
        <v>327.19</v>
      </c>
      <c r="I118" s="107"/>
      <c r="J118" s="107"/>
      <c r="K118" s="107"/>
      <c r="L118" s="18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107"/>
    </row>
    <row r="119" spans="1:54" ht="29.25" customHeight="1">
      <c r="A119" s="139">
        <v>8</v>
      </c>
      <c r="B119" s="7" t="s">
        <v>92</v>
      </c>
      <c r="C119" s="7" t="s">
        <v>69</v>
      </c>
      <c r="D119" s="7" t="s">
        <v>70</v>
      </c>
      <c r="E119" s="87" t="s">
        <v>91</v>
      </c>
      <c r="F119" s="31">
        <v>8.8000000000000007</v>
      </c>
      <c r="G119" s="107">
        <v>504.75</v>
      </c>
      <c r="H119" s="107">
        <v>431.56</v>
      </c>
      <c r="I119" s="107">
        <v>419.52</v>
      </c>
      <c r="J119" s="107"/>
      <c r="K119" s="107">
        <v>372.41120000000001</v>
      </c>
      <c r="L119" s="7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107"/>
    </row>
    <row r="120" spans="1:54" s="124" customFormat="1" ht="29.25" customHeight="1">
      <c r="A120" s="115">
        <v>8</v>
      </c>
      <c r="B120" s="116"/>
      <c r="C120" s="116"/>
      <c r="D120" s="116"/>
      <c r="E120" s="117" t="s">
        <v>417</v>
      </c>
      <c r="F120" s="118">
        <f>SUM(F112:F119)</f>
        <v>31.2</v>
      </c>
      <c r="G120" s="118">
        <f>SUM(G113:G119)</f>
        <v>1811.1628000000001</v>
      </c>
      <c r="H120" s="118">
        <f>SUM(H113:H119)</f>
        <v>1544.3899999999999</v>
      </c>
      <c r="I120" s="118">
        <f>SUM(I113:I119)</f>
        <v>1483.79</v>
      </c>
      <c r="J120" s="118">
        <f>SUM(J112:J119)</f>
        <v>0</v>
      </c>
      <c r="K120" s="121">
        <f>K113+K114+K117+K112+K119</f>
        <v>1498.6200000000001</v>
      </c>
      <c r="L120" s="122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19"/>
    </row>
    <row r="121" spans="1:54" s="124" customFormat="1" ht="29.25" customHeight="1">
      <c r="A121" s="115"/>
      <c r="B121" s="116"/>
      <c r="C121" s="116"/>
      <c r="D121" s="116"/>
      <c r="E121" s="117"/>
      <c r="F121" s="118">
        <f>F111+F120</f>
        <v>420.61300000000011</v>
      </c>
      <c r="G121" s="118">
        <f>G111+G120</f>
        <v>27395.725519999985</v>
      </c>
      <c r="H121" s="118">
        <f>H111+H120</f>
        <v>23315.680000000008</v>
      </c>
      <c r="I121" s="118">
        <f>I111+I120</f>
        <v>22302.970000000008</v>
      </c>
      <c r="J121" s="118">
        <f>J111+K120</f>
        <v>20810.459800000004</v>
      </c>
      <c r="K121" s="118"/>
      <c r="L121" s="125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19"/>
    </row>
    <row r="122" spans="1:54" ht="29.25" customHeight="1">
      <c r="A122" s="23"/>
      <c r="B122" s="7"/>
      <c r="C122" s="7"/>
      <c r="D122" s="7"/>
      <c r="E122" s="106" t="s">
        <v>416</v>
      </c>
      <c r="F122" s="31"/>
      <c r="G122" s="107"/>
      <c r="H122" s="107"/>
      <c r="I122" s="107"/>
      <c r="J122" s="107"/>
      <c r="K122" s="107"/>
      <c r="L122" s="7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107"/>
    </row>
    <row r="123" spans="1:54" ht="29.25" customHeight="1">
      <c r="A123" s="23">
        <v>1</v>
      </c>
      <c r="B123" s="7" t="s">
        <v>347</v>
      </c>
      <c r="C123" s="7" t="s">
        <v>339</v>
      </c>
      <c r="D123" s="7" t="s">
        <v>10</v>
      </c>
      <c r="E123" s="86" t="s">
        <v>116</v>
      </c>
      <c r="F123" s="30">
        <v>3.15</v>
      </c>
      <c r="G123" s="107">
        <v>219.81119999999999</v>
      </c>
      <c r="H123" s="107">
        <v>188.32</v>
      </c>
      <c r="I123" s="107">
        <v>572.19000000000005</v>
      </c>
      <c r="J123" s="107"/>
      <c r="K123" s="107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107" t="s">
        <v>412</v>
      </c>
    </row>
    <row r="124" spans="1:54" ht="29.25" customHeight="1">
      <c r="A124" s="23">
        <v>2</v>
      </c>
      <c r="B124" s="7" t="s">
        <v>347</v>
      </c>
      <c r="C124" s="7" t="s">
        <v>339</v>
      </c>
      <c r="D124" s="7" t="s">
        <v>10</v>
      </c>
      <c r="E124" s="86" t="s">
        <v>117</v>
      </c>
      <c r="F124" s="30">
        <v>2.5</v>
      </c>
      <c r="G124" s="107">
        <v>160.12639999999999</v>
      </c>
      <c r="H124" s="107">
        <v>136.99</v>
      </c>
      <c r="I124" s="107"/>
      <c r="J124" s="107"/>
      <c r="K124" s="107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107"/>
    </row>
    <row r="125" spans="1:54" ht="29.25" customHeight="1">
      <c r="A125" s="23">
        <v>3</v>
      </c>
      <c r="B125" s="7" t="s">
        <v>347</v>
      </c>
      <c r="C125" s="7" t="s">
        <v>339</v>
      </c>
      <c r="D125" s="7" t="s">
        <v>10</v>
      </c>
      <c r="E125" s="86" t="s">
        <v>118</v>
      </c>
      <c r="F125" s="33">
        <v>3.85</v>
      </c>
      <c r="G125" s="107">
        <v>201.58880000000002</v>
      </c>
      <c r="H125" s="107">
        <v>170.85</v>
      </c>
      <c r="I125" s="107"/>
      <c r="J125" s="107"/>
      <c r="K125" s="107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107"/>
    </row>
    <row r="126" spans="1:54" ht="29.25" customHeight="1">
      <c r="A126" s="23">
        <v>4</v>
      </c>
      <c r="B126" s="7" t="s">
        <v>347</v>
      </c>
      <c r="C126" s="7" t="s">
        <v>339</v>
      </c>
      <c r="D126" s="7" t="s">
        <v>10</v>
      </c>
      <c r="E126" s="86" t="s">
        <v>119</v>
      </c>
      <c r="F126" s="33">
        <v>2.78</v>
      </c>
      <c r="G126" s="107">
        <v>132.38400000000001</v>
      </c>
      <c r="H126" s="107">
        <v>111.97</v>
      </c>
      <c r="I126" s="107"/>
      <c r="J126" s="107"/>
      <c r="K126" s="107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107"/>
    </row>
    <row r="127" spans="1:54" ht="29.25" customHeight="1">
      <c r="A127" s="23">
        <v>5</v>
      </c>
      <c r="B127" s="7" t="s">
        <v>126</v>
      </c>
      <c r="C127" s="7" t="s">
        <v>342</v>
      </c>
      <c r="D127" s="7" t="s">
        <v>39</v>
      </c>
      <c r="E127" s="88" t="s">
        <v>128</v>
      </c>
      <c r="F127" s="74">
        <v>2.38</v>
      </c>
      <c r="G127" s="107">
        <v>156.49760000000003</v>
      </c>
      <c r="H127" s="107">
        <v>131.34</v>
      </c>
      <c r="I127" s="107">
        <v>127.95</v>
      </c>
      <c r="J127" s="107"/>
      <c r="K127" s="107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107" t="s">
        <v>413</v>
      </c>
    </row>
    <row r="128" spans="1:54" s="120" customFormat="1" ht="29.25" customHeight="1">
      <c r="A128" s="115">
        <v>5</v>
      </c>
      <c r="B128" s="116"/>
      <c r="C128" s="116"/>
      <c r="D128" s="116"/>
      <c r="E128" s="126" t="s">
        <v>417</v>
      </c>
      <c r="F128" s="121">
        <f>SUM(F123:F127)</f>
        <v>14.66</v>
      </c>
      <c r="G128" s="121">
        <f>SUM(G123:G127)</f>
        <v>870.40800000000002</v>
      </c>
      <c r="H128" s="119">
        <f>SUM(H123:H127)</f>
        <v>739.47</v>
      </c>
      <c r="I128" s="119">
        <f>I123+I127</f>
        <v>700.1400000000001</v>
      </c>
      <c r="J128" s="119"/>
      <c r="K128" s="119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9"/>
    </row>
    <row r="129" spans="1:54" ht="29.25" customHeight="1">
      <c r="A129" s="23"/>
      <c r="B129" s="7"/>
      <c r="C129" s="7"/>
      <c r="D129" s="7"/>
      <c r="E129" s="106" t="s">
        <v>415</v>
      </c>
      <c r="F129" s="31"/>
      <c r="G129" s="107"/>
      <c r="H129" s="107"/>
      <c r="I129" s="107"/>
      <c r="J129" s="107"/>
      <c r="K129" s="107"/>
      <c r="L129" s="7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107"/>
    </row>
    <row r="130" spans="1:54" ht="29.25" customHeight="1">
      <c r="A130" s="23">
        <v>1</v>
      </c>
      <c r="B130" s="7" t="s">
        <v>114</v>
      </c>
      <c r="C130" s="7" t="s">
        <v>110</v>
      </c>
      <c r="D130" s="7" t="s">
        <v>421</v>
      </c>
      <c r="E130" s="87" t="s">
        <v>93</v>
      </c>
      <c r="F130" s="31">
        <v>6</v>
      </c>
      <c r="G130" s="107">
        <v>319.60000000000002</v>
      </c>
      <c r="H130" s="107">
        <v>269.88</v>
      </c>
      <c r="I130" s="107">
        <v>548.42999999999995</v>
      </c>
      <c r="J130" s="107"/>
      <c r="K130" s="107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107" t="s">
        <v>419</v>
      </c>
    </row>
    <row r="131" spans="1:54" ht="29.25" customHeight="1">
      <c r="A131" s="23">
        <v>2</v>
      </c>
      <c r="B131" s="7" t="s">
        <v>114</v>
      </c>
      <c r="C131" s="7" t="s">
        <v>110</v>
      </c>
      <c r="D131" s="7" t="s">
        <v>421</v>
      </c>
      <c r="E131" s="87" t="s">
        <v>94</v>
      </c>
      <c r="F131" s="31">
        <v>5.0999999999999996</v>
      </c>
      <c r="G131" s="107">
        <v>358.27</v>
      </c>
      <c r="H131" s="107">
        <v>306.56</v>
      </c>
      <c r="I131" s="107"/>
      <c r="J131" s="107"/>
      <c r="K131" s="107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107"/>
    </row>
    <row r="132" spans="1:54" ht="29.25" customHeight="1">
      <c r="A132" s="139">
        <v>3</v>
      </c>
      <c r="B132" s="7" t="s">
        <v>114</v>
      </c>
      <c r="C132" s="7" t="s">
        <v>9</v>
      </c>
      <c r="D132" s="7" t="s">
        <v>422</v>
      </c>
      <c r="E132" s="87" t="s">
        <v>95</v>
      </c>
      <c r="F132" s="31">
        <v>3.5</v>
      </c>
      <c r="G132" s="107">
        <v>207.74</v>
      </c>
      <c r="H132" s="107">
        <v>176.45</v>
      </c>
      <c r="I132" s="107">
        <v>166.21</v>
      </c>
      <c r="J132" s="107"/>
      <c r="K132" s="107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107"/>
    </row>
    <row r="133" spans="1:54" ht="29.25" customHeight="1">
      <c r="A133" s="139">
        <v>4</v>
      </c>
      <c r="B133" s="7" t="s">
        <v>40</v>
      </c>
      <c r="C133" s="7" t="s">
        <v>41</v>
      </c>
      <c r="D133" s="7" t="s">
        <v>424</v>
      </c>
      <c r="E133" s="87" t="s">
        <v>97</v>
      </c>
      <c r="F133" s="31">
        <v>2.5</v>
      </c>
      <c r="G133" s="107">
        <v>182.94</v>
      </c>
      <c r="H133" s="107">
        <v>151.09</v>
      </c>
      <c r="I133" s="107">
        <v>2024.4639999999999</v>
      </c>
      <c r="J133" s="107"/>
      <c r="K133" s="107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107"/>
    </row>
    <row r="134" spans="1:54" ht="29.25" customHeight="1">
      <c r="A134" s="139">
        <v>5</v>
      </c>
      <c r="B134" s="7" t="s">
        <v>40</v>
      </c>
      <c r="C134" s="7" t="s">
        <v>41</v>
      </c>
      <c r="D134" s="7" t="s">
        <v>424</v>
      </c>
      <c r="E134" s="87" t="s">
        <v>98</v>
      </c>
      <c r="F134" s="31">
        <v>1</v>
      </c>
      <c r="G134" s="107">
        <v>90.04</v>
      </c>
      <c r="H134" s="107">
        <v>70.290000000000006</v>
      </c>
      <c r="I134" s="107"/>
      <c r="J134" s="107"/>
      <c r="K134" s="107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107"/>
    </row>
    <row r="135" spans="1:54" ht="29.25" customHeight="1">
      <c r="A135" s="139">
        <v>6</v>
      </c>
      <c r="B135" s="7" t="s">
        <v>40</v>
      </c>
      <c r="C135" s="7" t="s">
        <v>41</v>
      </c>
      <c r="D135" s="7" t="s">
        <v>424</v>
      </c>
      <c r="E135" s="87" t="s">
        <v>99</v>
      </c>
      <c r="F135" s="31">
        <v>4</v>
      </c>
      <c r="G135" s="107">
        <v>295.2</v>
      </c>
      <c r="H135" s="107">
        <v>240</v>
      </c>
      <c r="I135" s="107"/>
      <c r="J135" s="107"/>
      <c r="K135" s="107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107"/>
    </row>
    <row r="136" spans="1:54" ht="29.25" customHeight="1">
      <c r="A136" s="139">
        <v>7</v>
      </c>
      <c r="B136" s="7" t="s">
        <v>40</v>
      </c>
      <c r="C136" s="7" t="s">
        <v>41</v>
      </c>
      <c r="D136" s="7" t="s">
        <v>424</v>
      </c>
      <c r="E136" s="87" t="s">
        <v>100</v>
      </c>
      <c r="F136" s="31">
        <v>4</v>
      </c>
      <c r="G136" s="107">
        <v>295.68</v>
      </c>
      <c r="H136" s="107">
        <v>243.6</v>
      </c>
      <c r="I136" s="107"/>
      <c r="J136" s="107"/>
      <c r="K136" s="107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107"/>
    </row>
    <row r="137" spans="1:54" ht="29.25" customHeight="1">
      <c r="A137" s="139">
        <v>8</v>
      </c>
      <c r="B137" s="7" t="s">
        <v>40</v>
      </c>
      <c r="C137" s="7" t="s">
        <v>41</v>
      </c>
      <c r="D137" s="7" t="s">
        <v>424</v>
      </c>
      <c r="E137" s="87" t="s">
        <v>101</v>
      </c>
      <c r="F137" s="31">
        <v>2</v>
      </c>
      <c r="G137" s="107">
        <v>149.86000000000001</v>
      </c>
      <c r="H137" s="107">
        <v>122</v>
      </c>
      <c r="I137" s="107"/>
      <c r="J137" s="107"/>
      <c r="K137" s="107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107"/>
    </row>
    <row r="138" spans="1:54" ht="29.25" customHeight="1">
      <c r="A138" s="139">
        <v>9</v>
      </c>
      <c r="B138" s="7" t="s">
        <v>40</v>
      </c>
      <c r="C138" s="7" t="s">
        <v>41</v>
      </c>
      <c r="D138" s="7" t="s">
        <v>424</v>
      </c>
      <c r="E138" s="87" t="s">
        <v>102</v>
      </c>
      <c r="F138" s="31">
        <v>2.5</v>
      </c>
      <c r="G138" s="107">
        <v>183.21</v>
      </c>
      <c r="H138" s="107">
        <v>149.58000000000001</v>
      </c>
      <c r="I138" s="107"/>
      <c r="J138" s="107"/>
      <c r="K138" s="107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107"/>
    </row>
    <row r="139" spans="1:54" ht="29.25" customHeight="1">
      <c r="A139" s="139">
        <v>10</v>
      </c>
      <c r="B139" s="7" t="s">
        <v>40</v>
      </c>
      <c r="C139" s="7" t="s">
        <v>41</v>
      </c>
      <c r="D139" s="7" t="s">
        <v>424</v>
      </c>
      <c r="E139" s="87" t="s">
        <v>103</v>
      </c>
      <c r="F139" s="31">
        <v>1</v>
      </c>
      <c r="G139" s="107">
        <v>84.45</v>
      </c>
      <c r="H139" s="107">
        <v>69.599999999999994</v>
      </c>
      <c r="I139" s="107"/>
      <c r="J139" s="107"/>
      <c r="K139" s="107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107"/>
    </row>
    <row r="140" spans="1:54" ht="29.25" customHeight="1">
      <c r="A140" s="139">
        <v>11</v>
      </c>
      <c r="B140" s="7" t="s">
        <v>40</v>
      </c>
      <c r="C140" s="7" t="s">
        <v>41</v>
      </c>
      <c r="D140" s="7" t="s">
        <v>424</v>
      </c>
      <c r="E140" s="87" t="s">
        <v>104</v>
      </c>
      <c r="F140" s="31">
        <v>2.5</v>
      </c>
      <c r="G140" s="107">
        <v>190.68</v>
      </c>
      <c r="H140" s="107">
        <v>155.75</v>
      </c>
      <c r="I140" s="107"/>
      <c r="J140" s="107"/>
      <c r="K140" s="107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107"/>
    </row>
    <row r="141" spans="1:54" ht="29.25" customHeight="1">
      <c r="A141" s="139">
        <v>12</v>
      </c>
      <c r="B141" s="7" t="s">
        <v>40</v>
      </c>
      <c r="C141" s="7" t="s">
        <v>41</v>
      </c>
      <c r="D141" s="7" t="s">
        <v>424</v>
      </c>
      <c r="E141" s="87" t="s">
        <v>105</v>
      </c>
      <c r="F141" s="31">
        <v>1</v>
      </c>
      <c r="G141" s="107">
        <v>73.64</v>
      </c>
      <c r="H141" s="107">
        <v>60</v>
      </c>
      <c r="I141" s="107"/>
      <c r="J141" s="107"/>
      <c r="K141" s="107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107"/>
    </row>
    <row r="142" spans="1:54" ht="29.25" customHeight="1">
      <c r="A142" s="139">
        <v>13</v>
      </c>
      <c r="B142" s="7" t="s">
        <v>40</v>
      </c>
      <c r="C142" s="7" t="s">
        <v>41</v>
      </c>
      <c r="D142" s="7" t="s">
        <v>424</v>
      </c>
      <c r="E142" s="87" t="s">
        <v>106</v>
      </c>
      <c r="F142" s="31">
        <v>8</v>
      </c>
      <c r="G142" s="107">
        <v>550.67999999999995</v>
      </c>
      <c r="H142" s="107">
        <v>444.8</v>
      </c>
      <c r="I142" s="107"/>
      <c r="J142" s="107"/>
      <c r="K142" s="107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107"/>
    </row>
    <row r="143" spans="1:54" ht="29.25" customHeight="1">
      <c r="A143" s="139">
        <v>14</v>
      </c>
      <c r="B143" s="7" t="s">
        <v>40</v>
      </c>
      <c r="C143" s="7" t="s">
        <v>41</v>
      </c>
      <c r="D143" s="7" t="s">
        <v>424</v>
      </c>
      <c r="E143" s="87" t="s">
        <v>107</v>
      </c>
      <c r="F143" s="31">
        <v>0.6</v>
      </c>
      <c r="G143" s="107">
        <v>47.1</v>
      </c>
      <c r="H143" s="107">
        <v>39</v>
      </c>
      <c r="I143" s="107"/>
      <c r="J143" s="107"/>
      <c r="K143" s="107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107"/>
    </row>
    <row r="144" spans="1:54" ht="29.25" customHeight="1">
      <c r="A144" s="139">
        <v>15</v>
      </c>
      <c r="B144" s="7" t="s">
        <v>40</v>
      </c>
      <c r="C144" s="7" t="s">
        <v>41</v>
      </c>
      <c r="D144" s="7" t="s">
        <v>424</v>
      </c>
      <c r="E144" s="87" t="s">
        <v>108</v>
      </c>
      <c r="F144" s="31">
        <v>3.5</v>
      </c>
      <c r="G144" s="107">
        <v>264.41000000000003</v>
      </c>
      <c r="H144" s="107">
        <v>215.95</v>
      </c>
      <c r="I144" s="107"/>
      <c r="J144" s="107"/>
      <c r="K144" s="107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107"/>
    </row>
    <row r="145" spans="1:54" ht="29.25" customHeight="1">
      <c r="A145" s="139">
        <v>16</v>
      </c>
      <c r="B145" s="7" t="s">
        <v>40</v>
      </c>
      <c r="C145" s="7" t="s">
        <v>41</v>
      </c>
      <c r="D145" s="7" t="s">
        <v>424</v>
      </c>
      <c r="E145" s="87" t="s">
        <v>109</v>
      </c>
      <c r="F145" s="31">
        <v>3</v>
      </c>
      <c r="G145" s="107">
        <v>229.89</v>
      </c>
      <c r="H145" s="107">
        <v>187.56</v>
      </c>
      <c r="I145" s="107"/>
      <c r="J145" s="107"/>
      <c r="K145" s="107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107"/>
    </row>
    <row r="146" spans="1:54" ht="29.25" customHeight="1">
      <c r="A146" s="139">
        <v>17</v>
      </c>
      <c r="B146" s="7" t="s">
        <v>64</v>
      </c>
      <c r="C146" s="7" t="s">
        <v>65</v>
      </c>
      <c r="D146" s="7" t="s">
        <v>423</v>
      </c>
      <c r="E146" s="87" t="s">
        <v>96</v>
      </c>
      <c r="F146" s="31">
        <v>3.6</v>
      </c>
      <c r="G146" s="107">
        <v>330.02</v>
      </c>
      <c r="H146" s="107">
        <v>289.26</v>
      </c>
      <c r="I146" s="107">
        <v>274.24</v>
      </c>
      <c r="J146" s="107"/>
      <c r="K146" s="107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107"/>
    </row>
    <row r="147" spans="1:54" s="128" customFormat="1" ht="29.25" customHeight="1">
      <c r="A147" s="115">
        <v>17</v>
      </c>
      <c r="B147" s="116"/>
      <c r="C147" s="116"/>
      <c r="D147" s="116"/>
      <c r="E147" s="131" t="s">
        <v>417</v>
      </c>
      <c r="F147" s="118">
        <f>SUM(F130:F146)</f>
        <v>53.800000000000004</v>
      </c>
      <c r="G147" s="118">
        <f>SUM(G130:G145)</f>
        <v>3523.389999999999</v>
      </c>
      <c r="H147" s="118">
        <f>SUM(H130:H145)</f>
        <v>2902.1099999999997</v>
      </c>
      <c r="I147" s="127">
        <f>I130+I132+I146+I133</f>
        <v>3013.3440000000001</v>
      </c>
      <c r="J147" s="127"/>
      <c r="K147" s="127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27"/>
    </row>
    <row r="148" spans="1:54" s="124" customFormat="1" ht="24.75" customHeight="1">
      <c r="A148" s="116">
        <f>A111+A120+A128+A147</f>
        <v>137</v>
      </c>
      <c r="B148" s="116"/>
      <c r="C148" s="116"/>
      <c r="D148" s="116"/>
      <c r="E148" s="129" t="s">
        <v>418</v>
      </c>
      <c r="F148" s="130">
        <f t="shared" ref="F148:K148" si="3">F111+F120+F128+F147</f>
        <v>489.07300000000015</v>
      </c>
      <c r="G148" s="130">
        <f t="shared" si="3"/>
        <v>31789.523519999984</v>
      </c>
      <c r="H148" s="130">
        <f t="shared" si="3"/>
        <v>26957.260000000009</v>
      </c>
      <c r="I148" s="130">
        <f t="shared" si="3"/>
        <v>26016.454000000009</v>
      </c>
      <c r="J148" s="130">
        <f t="shared" si="3"/>
        <v>19311.839800000005</v>
      </c>
      <c r="K148" s="130">
        <f t="shared" si="3"/>
        <v>1498.6200000000001</v>
      </c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16"/>
    </row>
  </sheetData>
  <mergeCells count="27">
    <mergeCell ref="L2:L3"/>
    <mergeCell ref="G2:G3"/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L117:L118"/>
    <mergeCell ref="AA2:AA3"/>
    <mergeCell ref="AB2:AN2"/>
    <mergeCell ref="AO2:AQ2"/>
    <mergeCell ref="A1:BB1"/>
    <mergeCell ref="L114:L116"/>
    <mergeCell ref="M2:M3"/>
    <mergeCell ref="N2:N3"/>
    <mergeCell ref="O2:O3"/>
    <mergeCell ref="P2:V2"/>
    <mergeCell ref="W2:Z2"/>
    <mergeCell ref="BB2:BB3"/>
    <mergeCell ref="AR2:AU2"/>
    <mergeCell ref="AV2:AX2"/>
    <mergeCell ref="AY2:BA2"/>
    <mergeCell ref="A2:A3"/>
  </mergeCells>
  <conditionalFormatting sqref="D4">
    <cfRule type="duplicateValues" dxfId="27" priority="22"/>
  </conditionalFormatting>
  <conditionalFormatting sqref="D6">
    <cfRule type="duplicateValues" dxfId="26" priority="21"/>
  </conditionalFormatting>
  <conditionalFormatting sqref="D18">
    <cfRule type="duplicateValues" dxfId="25" priority="19"/>
  </conditionalFormatting>
  <conditionalFormatting sqref="D19">
    <cfRule type="duplicateValues" dxfId="24" priority="18"/>
  </conditionalFormatting>
  <conditionalFormatting sqref="D25">
    <cfRule type="duplicateValues" dxfId="23" priority="16"/>
  </conditionalFormatting>
  <conditionalFormatting sqref="D26">
    <cfRule type="duplicateValues" dxfId="22" priority="15"/>
  </conditionalFormatting>
  <conditionalFormatting sqref="D30">
    <cfRule type="duplicateValues" dxfId="21" priority="14"/>
  </conditionalFormatting>
  <conditionalFormatting sqref="M108">
    <cfRule type="duplicateValues" dxfId="20" priority="13"/>
  </conditionalFormatting>
  <conditionalFormatting sqref="D108">
    <cfRule type="duplicateValues" dxfId="19" priority="12"/>
  </conditionalFormatting>
  <conditionalFormatting sqref="D113">
    <cfRule type="duplicateValues" dxfId="18" priority="11"/>
  </conditionalFormatting>
  <conditionalFormatting sqref="D114">
    <cfRule type="duplicateValues" dxfId="17" priority="10"/>
  </conditionalFormatting>
  <conditionalFormatting sqref="D4">
    <cfRule type="duplicateValues" dxfId="16" priority="9"/>
  </conditionalFormatting>
  <conditionalFormatting sqref="D6">
    <cfRule type="duplicateValues" dxfId="15" priority="8"/>
  </conditionalFormatting>
  <conditionalFormatting sqref="D18">
    <cfRule type="duplicateValues" dxfId="14" priority="7"/>
  </conditionalFormatting>
  <conditionalFormatting sqref="D19">
    <cfRule type="duplicateValues" dxfId="13" priority="6"/>
  </conditionalFormatting>
  <conditionalFormatting sqref="D25">
    <cfRule type="duplicateValues" dxfId="12" priority="5"/>
  </conditionalFormatting>
  <conditionalFormatting sqref="D26">
    <cfRule type="duplicateValues" dxfId="11" priority="4"/>
  </conditionalFormatting>
  <conditionalFormatting sqref="D30">
    <cfRule type="duplicateValues" dxfId="10" priority="3"/>
  </conditionalFormatting>
  <conditionalFormatting sqref="M108">
    <cfRule type="duplicateValues" dxfId="9" priority="2"/>
  </conditionalFormatting>
  <conditionalFormatting sqref="D108">
    <cfRule type="duplicateValues" dxfId="8" priority="1"/>
  </conditionalFormatting>
  <printOptions horizontalCentered="1"/>
  <pageMargins left="0.27559055118110237" right="0.23622047244094491" top="0.43307086614173229" bottom="0.43307086614173229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137"/>
  <sheetViews>
    <sheetView tabSelected="1" view="pageBreakPreview" zoomScale="70" zoomScaleSheetLayoutView="70" workbookViewId="0">
      <pane ySplit="5" topLeftCell="A6" activePane="bottomLeft" state="frozen"/>
      <selection pane="bottomLeft" activeCell="E11" sqref="E11"/>
    </sheetView>
  </sheetViews>
  <sheetFormatPr defaultRowHeight="15"/>
  <cols>
    <col min="1" max="1" width="9.42578125" style="171" customWidth="1"/>
    <col min="2" max="2" width="12" style="171" bestFit="1" customWidth="1"/>
    <col min="3" max="3" width="17.7109375" style="171" customWidth="1"/>
    <col min="4" max="4" width="17.28515625" style="171" customWidth="1"/>
    <col min="5" max="5" width="46" style="99" customWidth="1"/>
    <col min="6" max="6" width="13.85546875" style="171" customWidth="1"/>
    <col min="7" max="7" width="9.140625" style="73" customWidth="1"/>
    <col min="8" max="8" width="10" style="73" customWidth="1"/>
    <col min="9" max="9" width="9.140625" style="182" customWidth="1"/>
    <col min="10" max="19" width="9.140625" style="171" customWidth="1"/>
    <col min="20" max="20" width="13.5703125" style="73" customWidth="1"/>
    <col min="21" max="21" width="11.42578125" style="182" customWidth="1"/>
    <col min="22" max="23" width="9.140625" style="73" customWidth="1"/>
    <col min="24" max="26" width="9.140625" style="171" customWidth="1"/>
    <col min="27" max="32" width="9.140625" style="73" customWidth="1"/>
    <col min="33" max="33" width="9.140625" style="171" customWidth="1"/>
    <col min="34" max="53" width="9.140625" style="73" customWidth="1"/>
    <col min="54" max="16384" width="9.140625" style="171"/>
  </cols>
  <sheetData>
    <row r="1" spans="1:53" ht="137.25" customHeight="1">
      <c r="A1" s="187" t="s">
        <v>420</v>
      </c>
      <c r="B1" s="187"/>
      <c r="C1" s="187"/>
      <c r="D1" s="187"/>
      <c r="E1" s="187"/>
      <c r="F1" s="187"/>
      <c r="G1" s="219"/>
      <c r="H1" s="219"/>
      <c r="I1" s="219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19"/>
      <c r="U1" s="219"/>
      <c r="V1" s="219"/>
      <c r="W1" s="219"/>
      <c r="X1" s="220"/>
      <c r="Y1" s="220"/>
      <c r="Z1" s="220"/>
      <c r="AA1" s="219"/>
      <c r="AB1" s="219"/>
      <c r="AC1" s="219"/>
      <c r="AD1" s="219"/>
      <c r="AE1" s="219"/>
      <c r="AF1" s="219"/>
      <c r="AG1" s="220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</row>
    <row r="2" spans="1:53" s="172" customFormat="1" ht="15.75" customHeight="1">
      <c r="A2" s="204" t="s">
        <v>0</v>
      </c>
      <c r="B2" s="207" t="s">
        <v>1</v>
      </c>
      <c r="C2" s="203" t="s">
        <v>2</v>
      </c>
      <c r="D2" s="203" t="s">
        <v>3</v>
      </c>
      <c r="E2" s="203" t="s">
        <v>4</v>
      </c>
      <c r="F2" s="203" t="s">
        <v>5</v>
      </c>
      <c r="G2" s="215" t="s">
        <v>512</v>
      </c>
      <c r="H2" s="215" t="s">
        <v>513</v>
      </c>
      <c r="I2" s="221" t="s">
        <v>514</v>
      </c>
      <c r="J2" s="215" t="s">
        <v>515</v>
      </c>
      <c r="K2" s="215"/>
      <c r="L2" s="215"/>
      <c r="M2" s="215" t="s">
        <v>516</v>
      </c>
      <c r="N2" s="215"/>
      <c r="O2" s="215"/>
      <c r="P2" s="215" t="s">
        <v>517</v>
      </c>
      <c r="Q2" s="215"/>
      <c r="R2" s="215"/>
      <c r="S2" s="215"/>
      <c r="T2" s="215" t="s">
        <v>518</v>
      </c>
      <c r="U2" s="215"/>
      <c r="V2" s="215" t="s">
        <v>519</v>
      </c>
      <c r="W2" s="215" t="s">
        <v>520</v>
      </c>
      <c r="X2" s="215" t="s">
        <v>521</v>
      </c>
      <c r="Y2" s="215"/>
      <c r="Z2" s="215"/>
      <c r="AA2" s="215" t="s">
        <v>522</v>
      </c>
      <c r="AB2" s="215"/>
      <c r="AC2" s="215"/>
      <c r="AD2" s="215" t="s">
        <v>523</v>
      </c>
      <c r="AE2" s="215"/>
      <c r="AF2" s="215" t="s">
        <v>524</v>
      </c>
      <c r="AG2" s="215" t="s">
        <v>525</v>
      </c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 t="s">
        <v>526</v>
      </c>
      <c r="AY2" s="215"/>
      <c r="AZ2" s="215"/>
      <c r="BA2" s="215" t="s">
        <v>527</v>
      </c>
    </row>
    <row r="3" spans="1:53" s="172" customFormat="1" ht="14.25" customHeight="1">
      <c r="A3" s="205"/>
      <c r="B3" s="208"/>
      <c r="C3" s="203"/>
      <c r="D3" s="203"/>
      <c r="E3" s="203"/>
      <c r="F3" s="203"/>
      <c r="G3" s="215"/>
      <c r="H3" s="215"/>
      <c r="I3" s="221"/>
      <c r="J3" s="216" t="s">
        <v>528</v>
      </c>
      <c r="K3" s="216" t="s">
        <v>529</v>
      </c>
      <c r="L3" s="216" t="s">
        <v>530</v>
      </c>
      <c r="M3" s="216" t="s">
        <v>531</v>
      </c>
      <c r="N3" s="216" t="s">
        <v>532</v>
      </c>
      <c r="O3" s="216" t="s">
        <v>530</v>
      </c>
      <c r="P3" s="216" t="s">
        <v>533</v>
      </c>
      <c r="Q3" s="216" t="s">
        <v>534</v>
      </c>
      <c r="R3" s="216" t="s">
        <v>535</v>
      </c>
      <c r="S3" s="216" t="s">
        <v>536</v>
      </c>
      <c r="T3" s="216" t="s">
        <v>537</v>
      </c>
      <c r="U3" s="217" t="s">
        <v>538</v>
      </c>
      <c r="V3" s="215"/>
      <c r="W3" s="215"/>
      <c r="X3" s="216" t="s">
        <v>539</v>
      </c>
      <c r="Y3" s="216" t="s">
        <v>540</v>
      </c>
      <c r="Z3" s="218" t="s">
        <v>541</v>
      </c>
      <c r="AA3" s="216" t="s">
        <v>539</v>
      </c>
      <c r="AB3" s="216" t="s">
        <v>540</v>
      </c>
      <c r="AC3" s="216" t="s">
        <v>542</v>
      </c>
      <c r="AD3" s="216" t="s">
        <v>543</v>
      </c>
      <c r="AE3" s="216" t="s">
        <v>544</v>
      </c>
      <c r="AF3" s="215"/>
      <c r="AG3" s="216" t="s">
        <v>545</v>
      </c>
      <c r="AH3" s="216"/>
      <c r="AI3" s="216"/>
      <c r="AJ3" s="216"/>
      <c r="AK3" s="216"/>
      <c r="AL3" s="216"/>
      <c r="AM3" s="216"/>
      <c r="AN3" s="216"/>
      <c r="AO3" s="216"/>
      <c r="AP3" s="216" t="s">
        <v>546</v>
      </c>
      <c r="AQ3" s="216"/>
      <c r="AR3" s="216"/>
      <c r="AS3" s="216"/>
      <c r="AT3" s="216"/>
      <c r="AU3" s="216"/>
      <c r="AV3" s="216"/>
      <c r="AW3" s="216"/>
      <c r="AX3" s="216" t="s">
        <v>547</v>
      </c>
      <c r="AY3" s="216" t="s">
        <v>548</v>
      </c>
      <c r="AZ3" s="216" t="s">
        <v>549</v>
      </c>
      <c r="BA3" s="215"/>
    </row>
    <row r="4" spans="1:53" s="172" customFormat="1" ht="84" customHeight="1">
      <c r="A4" s="205"/>
      <c r="B4" s="208"/>
      <c r="C4" s="203"/>
      <c r="D4" s="203"/>
      <c r="E4" s="203"/>
      <c r="F4" s="203"/>
      <c r="G4" s="215"/>
      <c r="H4" s="215"/>
      <c r="I4" s="221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7"/>
      <c r="V4" s="215"/>
      <c r="W4" s="215"/>
      <c r="X4" s="216"/>
      <c r="Y4" s="216"/>
      <c r="Z4" s="218"/>
      <c r="AA4" s="216"/>
      <c r="AB4" s="216"/>
      <c r="AC4" s="216"/>
      <c r="AD4" s="216"/>
      <c r="AE4" s="216"/>
      <c r="AF4" s="215"/>
      <c r="AG4" s="152" t="s">
        <v>550</v>
      </c>
      <c r="AH4" s="152" t="s">
        <v>551</v>
      </c>
      <c r="AI4" s="152" t="s">
        <v>552</v>
      </c>
      <c r="AJ4" s="152" t="s">
        <v>553</v>
      </c>
      <c r="AK4" s="152" t="s">
        <v>554</v>
      </c>
      <c r="AL4" s="152" t="s">
        <v>555</v>
      </c>
      <c r="AM4" s="152" t="s">
        <v>556</v>
      </c>
      <c r="AN4" s="152" t="s">
        <v>557</v>
      </c>
      <c r="AO4" s="152" t="s">
        <v>558</v>
      </c>
      <c r="AP4" s="152" t="s">
        <v>559</v>
      </c>
      <c r="AQ4" s="152" t="s">
        <v>560</v>
      </c>
      <c r="AR4" s="152" t="s">
        <v>561</v>
      </c>
      <c r="AS4" s="152" t="s">
        <v>562</v>
      </c>
      <c r="AT4" s="152" t="s">
        <v>563</v>
      </c>
      <c r="AU4" s="152" t="s">
        <v>564</v>
      </c>
      <c r="AV4" s="152" t="s">
        <v>565</v>
      </c>
      <c r="AW4" s="152" t="s">
        <v>566</v>
      </c>
      <c r="AX4" s="216"/>
      <c r="AY4" s="216"/>
      <c r="AZ4" s="216"/>
      <c r="BA4" s="215"/>
    </row>
    <row r="5" spans="1:53" s="172" customFormat="1" ht="15.75">
      <c r="A5" s="206"/>
      <c r="B5" s="209"/>
      <c r="C5" s="203"/>
      <c r="D5" s="203"/>
      <c r="E5" s="203"/>
      <c r="F5" s="203"/>
      <c r="G5" s="215"/>
      <c r="H5" s="215"/>
      <c r="I5" s="221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7"/>
      <c r="V5" s="215"/>
      <c r="W5" s="215"/>
      <c r="X5" s="216"/>
      <c r="Y5" s="216"/>
      <c r="Z5" s="218"/>
      <c r="AA5" s="216"/>
      <c r="AB5" s="216"/>
      <c r="AC5" s="216"/>
      <c r="AD5" s="216"/>
      <c r="AE5" s="216"/>
      <c r="AF5" s="215"/>
      <c r="AG5" s="163" t="s">
        <v>567</v>
      </c>
      <c r="AH5" s="163" t="s">
        <v>567</v>
      </c>
      <c r="AI5" s="163" t="s">
        <v>567</v>
      </c>
      <c r="AJ5" s="163" t="s">
        <v>567</v>
      </c>
      <c r="AK5" s="163" t="s">
        <v>567</v>
      </c>
      <c r="AL5" s="163" t="s">
        <v>567</v>
      </c>
      <c r="AM5" s="163" t="s">
        <v>567</v>
      </c>
      <c r="AN5" s="163" t="s">
        <v>567</v>
      </c>
      <c r="AO5" s="163" t="s">
        <v>567</v>
      </c>
      <c r="AP5" s="163" t="s">
        <v>567</v>
      </c>
      <c r="AQ5" s="163" t="s">
        <v>567</v>
      </c>
      <c r="AR5" s="163" t="s">
        <v>567</v>
      </c>
      <c r="AS5" s="163" t="s">
        <v>567</v>
      </c>
      <c r="AT5" s="163" t="s">
        <v>567</v>
      </c>
      <c r="AU5" s="163" t="s">
        <v>567</v>
      </c>
      <c r="AV5" s="163" t="s">
        <v>567</v>
      </c>
      <c r="AW5" s="163" t="s">
        <v>567</v>
      </c>
      <c r="AX5" s="163" t="s">
        <v>567</v>
      </c>
      <c r="AY5" s="163" t="s">
        <v>567</v>
      </c>
      <c r="AZ5" s="163" t="s">
        <v>567</v>
      </c>
      <c r="BA5" s="215"/>
    </row>
    <row r="6" spans="1:53" s="172" customFormat="1" ht="15.75">
      <c r="A6" s="168">
        <v>1</v>
      </c>
      <c r="B6" s="169">
        <v>2</v>
      </c>
      <c r="C6" s="165">
        <v>3</v>
      </c>
      <c r="D6" s="165">
        <v>4</v>
      </c>
      <c r="E6" s="165">
        <v>5</v>
      </c>
      <c r="F6" s="165">
        <v>6</v>
      </c>
      <c r="G6" s="181">
        <v>7</v>
      </c>
      <c r="H6" s="181">
        <v>8</v>
      </c>
      <c r="I6" s="181">
        <v>9</v>
      </c>
      <c r="J6" s="181">
        <v>10</v>
      </c>
      <c r="K6" s="181">
        <v>11</v>
      </c>
      <c r="L6" s="181">
        <v>12</v>
      </c>
      <c r="M6" s="181">
        <v>13</v>
      </c>
      <c r="N6" s="181">
        <v>14</v>
      </c>
      <c r="O6" s="181">
        <v>15</v>
      </c>
      <c r="P6" s="181">
        <v>16</v>
      </c>
      <c r="Q6" s="181">
        <v>17</v>
      </c>
      <c r="R6" s="181">
        <v>18</v>
      </c>
      <c r="S6" s="181">
        <v>19</v>
      </c>
      <c r="T6" s="181">
        <v>20</v>
      </c>
      <c r="U6" s="181">
        <v>21</v>
      </c>
      <c r="V6" s="181">
        <v>22</v>
      </c>
      <c r="W6" s="181">
        <v>23</v>
      </c>
      <c r="X6" s="181">
        <v>24</v>
      </c>
      <c r="Y6" s="181">
        <v>25</v>
      </c>
      <c r="Z6" s="181">
        <v>26</v>
      </c>
      <c r="AA6" s="181">
        <v>27</v>
      </c>
      <c r="AB6" s="181">
        <v>28</v>
      </c>
      <c r="AC6" s="181">
        <v>29</v>
      </c>
      <c r="AD6" s="181">
        <v>30</v>
      </c>
      <c r="AE6" s="181">
        <v>31</v>
      </c>
      <c r="AF6" s="181">
        <v>32</v>
      </c>
      <c r="AG6" s="181">
        <v>33</v>
      </c>
      <c r="AH6" s="181">
        <v>34</v>
      </c>
      <c r="AI6" s="181">
        <v>35</v>
      </c>
      <c r="AJ6" s="181">
        <v>36</v>
      </c>
      <c r="AK6" s="181">
        <v>37</v>
      </c>
      <c r="AL6" s="181">
        <v>38</v>
      </c>
      <c r="AM6" s="181">
        <v>39</v>
      </c>
      <c r="AN6" s="181">
        <v>40</v>
      </c>
      <c r="AO6" s="181">
        <v>41</v>
      </c>
      <c r="AP6" s="181">
        <v>42</v>
      </c>
      <c r="AQ6" s="181">
        <v>43</v>
      </c>
      <c r="AR6" s="181">
        <v>44</v>
      </c>
      <c r="AS6" s="181">
        <v>45</v>
      </c>
      <c r="AT6" s="181">
        <v>46</v>
      </c>
      <c r="AU6" s="181">
        <v>47</v>
      </c>
      <c r="AV6" s="181">
        <v>48</v>
      </c>
      <c r="AW6" s="181">
        <v>49</v>
      </c>
      <c r="AX6" s="181">
        <v>50</v>
      </c>
      <c r="AY6" s="181">
        <v>51</v>
      </c>
      <c r="AZ6" s="181">
        <v>52</v>
      </c>
      <c r="BA6" s="181">
        <v>53</v>
      </c>
    </row>
    <row r="7" spans="1:53" ht="29.25" customHeight="1">
      <c r="A7" s="170">
        <v>1</v>
      </c>
      <c r="B7" s="176" t="s">
        <v>6</v>
      </c>
      <c r="C7" s="176" t="s">
        <v>7</v>
      </c>
      <c r="D7" s="176" t="s">
        <v>8</v>
      </c>
      <c r="E7" s="140" t="s">
        <v>490</v>
      </c>
      <c r="F7" s="149">
        <v>1.5</v>
      </c>
      <c r="G7" s="176">
        <f>F7*1000</f>
        <v>1500</v>
      </c>
      <c r="H7" s="176" t="s">
        <v>568</v>
      </c>
      <c r="I7" s="142">
        <v>128.69920000000002</v>
      </c>
      <c r="J7" s="176" t="s">
        <v>569</v>
      </c>
      <c r="K7" s="176">
        <v>9826800774</v>
      </c>
      <c r="L7" s="153" t="s">
        <v>570</v>
      </c>
      <c r="M7" s="176" t="s">
        <v>571</v>
      </c>
      <c r="N7" s="176" t="s">
        <v>572</v>
      </c>
      <c r="O7" s="153" t="s">
        <v>573</v>
      </c>
      <c r="P7" s="154"/>
      <c r="Q7" s="176" t="s">
        <v>574</v>
      </c>
      <c r="R7" s="176" t="s">
        <v>575</v>
      </c>
      <c r="S7" s="153" t="s">
        <v>576</v>
      </c>
      <c r="T7" s="133">
        <v>16880</v>
      </c>
      <c r="U7" s="133">
        <v>14280</v>
      </c>
      <c r="V7" s="176" t="s">
        <v>577</v>
      </c>
      <c r="W7" s="176" t="s">
        <v>578</v>
      </c>
      <c r="X7" s="176">
        <v>3</v>
      </c>
      <c r="Y7" s="176">
        <v>1.5</v>
      </c>
      <c r="Z7" s="155" t="s">
        <v>579</v>
      </c>
      <c r="AA7" s="176">
        <v>3.75</v>
      </c>
      <c r="AB7" s="176">
        <v>1.875</v>
      </c>
      <c r="AC7" s="156" t="s">
        <v>580</v>
      </c>
      <c r="AD7" s="176">
        <v>6</v>
      </c>
      <c r="AE7" s="176">
        <v>0</v>
      </c>
      <c r="AF7" s="176">
        <v>0</v>
      </c>
      <c r="AG7" s="176" t="s">
        <v>581</v>
      </c>
      <c r="AH7" s="176" t="s">
        <v>581</v>
      </c>
      <c r="AI7" s="176" t="s">
        <v>581</v>
      </c>
      <c r="AJ7" s="176" t="s">
        <v>581</v>
      </c>
      <c r="AK7" s="176" t="s">
        <v>581</v>
      </c>
      <c r="AL7" s="176" t="s">
        <v>581</v>
      </c>
      <c r="AM7" s="176" t="s">
        <v>581</v>
      </c>
      <c r="AN7" s="176" t="s">
        <v>581</v>
      </c>
      <c r="AO7" s="176" t="s">
        <v>581</v>
      </c>
      <c r="AP7" s="176" t="s">
        <v>581</v>
      </c>
      <c r="AQ7" s="176" t="s">
        <v>581</v>
      </c>
      <c r="AR7" s="176" t="s">
        <v>581</v>
      </c>
      <c r="AS7" s="176" t="s">
        <v>581</v>
      </c>
      <c r="AT7" s="176" t="s">
        <v>581</v>
      </c>
      <c r="AU7" s="176" t="s">
        <v>581</v>
      </c>
      <c r="AV7" s="176" t="s">
        <v>581</v>
      </c>
      <c r="AW7" s="176" t="s">
        <v>581</v>
      </c>
      <c r="AX7" s="176" t="s">
        <v>581</v>
      </c>
      <c r="AY7" s="176" t="s">
        <v>581</v>
      </c>
      <c r="AZ7" s="176" t="s">
        <v>581</v>
      </c>
      <c r="BA7" s="176"/>
    </row>
    <row r="8" spans="1:53" ht="29.25" customHeight="1">
      <c r="A8" s="170">
        <v>2</v>
      </c>
      <c r="B8" s="176" t="s">
        <v>347</v>
      </c>
      <c r="C8" s="176" t="s">
        <v>339</v>
      </c>
      <c r="D8" s="201" t="s">
        <v>10</v>
      </c>
      <c r="E8" s="141" t="s">
        <v>116</v>
      </c>
      <c r="F8" s="142">
        <v>3.15</v>
      </c>
      <c r="G8" s="176">
        <f t="shared" ref="G8:G13" si="0">F8*1000</f>
        <v>3150</v>
      </c>
      <c r="H8" s="176" t="s">
        <v>582</v>
      </c>
      <c r="I8" s="142">
        <v>219.81119999999999</v>
      </c>
      <c r="J8" s="176" t="s">
        <v>583</v>
      </c>
      <c r="K8" s="176">
        <v>9340222861</v>
      </c>
      <c r="L8" s="153" t="s">
        <v>584</v>
      </c>
      <c r="M8" s="176" t="s">
        <v>585</v>
      </c>
      <c r="N8" s="176" t="s">
        <v>586</v>
      </c>
      <c r="O8" s="153" t="s">
        <v>587</v>
      </c>
      <c r="P8" s="154"/>
      <c r="Q8" s="176" t="s">
        <v>588</v>
      </c>
      <c r="R8" s="176" t="s">
        <v>589</v>
      </c>
      <c r="S8" s="157" t="s">
        <v>590</v>
      </c>
      <c r="T8" s="133">
        <v>36400</v>
      </c>
      <c r="U8" s="133">
        <v>36400</v>
      </c>
      <c r="V8" s="176" t="s">
        <v>591</v>
      </c>
      <c r="W8" s="176" t="s">
        <v>578</v>
      </c>
      <c r="X8" s="176">
        <v>3</v>
      </c>
      <c r="Y8" s="176">
        <v>1.5</v>
      </c>
      <c r="Z8" s="155" t="s">
        <v>592</v>
      </c>
      <c r="AA8" s="176">
        <v>3.75</v>
      </c>
      <c r="AB8" s="176">
        <v>1.875</v>
      </c>
      <c r="AC8" s="156" t="s">
        <v>580</v>
      </c>
      <c r="AD8" s="176">
        <v>7</v>
      </c>
      <c r="AE8" s="176">
        <v>1</v>
      </c>
      <c r="AF8" s="176">
        <v>1</v>
      </c>
      <c r="AG8" s="176" t="s">
        <v>581</v>
      </c>
      <c r="AH8" s="176" t="s">
        <v>581</v>
      </c>
      <c r="AI8" s="176" t="s">
        <v>581</v>
      </c>
      <c r="AJ8" s="176" t="s">
        <v>581</v>
      </c>
      <c r="AK8" s="176" t="s">
        <v>581</v>
      </c>
      <c r="AL8" s="176" t="s">
        <v>581</v>
      </c>
      <c r="AM8" s="176" t="s">
        <v>581</v>
      </c>
      <c r="AN8" s="176" t="s">
        <v>581</v>
      </c>
      <c r="AO8" s="176" t="s">
        <v>581</v>
      </c>
      <c r="AP8" s="176" t="s">
        <v>581</v>
      </c>
      <c r="AQ8" s="176" t="s">
        <v>581</v>
      </c>
      <c r="AR8" s="176" t="s">
        <v>581</v>
      </c>
      <c r="AS8" s="176" t="s">
        <v>581</v>
      </c>
      <c r="AT8" s="176" t="s">
        <v>581</v>
      </c>
      <c r="AU8" s="176" t="s">
        <v>581</v>
      </c>
      <c r="AV8" s="176" t="s">
        <v>581</v>
      </c>
      <c r="AW8" s="176" t="s">
        <v>581</v>
      </c>
      <c r="AX8" s="176" t="s">
        <v>581</v>
      </c>
      <c r="AY8" s="176" t="s">
        <v>581</v>
      </c>
      <c r="AZ8" s="176" t="s">
        <v>581</v>
      </c>
      <c r="BA8" s="176"/>
    </row>
    <row r="9" spans="1:53" ht="29.25" customHeight="1">
      <c r="A9" s="170">
        <v>3</v>
      </c>
      <c r="B9" s="176" t="s">
        <v>347</v>
      </c>
      <c r="C9" s="176" t="s">
        <v>339</v>
      </c>
      <c r="D9" s="210"/>
      <c r="E9" s="141" t="s">
        <v>117</v>
      </c>
      <c r="F9" s="142">
        <v>2.5</v>
      </c>
      <c r="G9" s="176">
        <f t="shared" si="0"/>
        <v>2500</v>
      </c>
      <c r="H9" s="176" t="s">
        <v>593</v>
      </c>
      <c r="I9" s="142">
        <v>160.12639999999999</v>
      </c>
      <c r="J9" s="176" t="s">
        <v>583</v>
      </c>
      <c r="K9" s="176">
        <v>9340222861</v>
      </c>
      <c r="L9" s="153" t="s">
        <v>584</v>
      </c>
      <c r="M9" s="176" t="s">
        <v>585</v>
      </c>
      <c r="N9" s="176" t="s">
        <v>586</v>
      </c>
      <c r="O9" s="153" t="s">
        <v>587</v>
      </c>
      <c r="P9" s="154"/>
      <c r="Q9" s="176" t="s">
        <v>594</v>
      </c>
      <c r="R9" s="176" t="s">
        <v>595</v>
      </c>
      <c r="S9" s="157" t="s">
        <v>590</v>
      </c>
      <c r="T9" s="133">
        <v>28600</v>
      </c>
      <c r="U9" s="133">
        <v>28600</v>
      </c>
      <c r="V9" s="176" t="s">
        <v>596</v>
      </c>
      <c r="W9" s="176" t="s">
        <v>578</v>
      </c>
      <c r="X9" s="176">
        <v>3</v>
      </c>
      <c r="Y9" s="176">
        <v>1.5</v>
      </c>
      <c r="Z9" s="155" t="s">
        <v>592</v>
      </c>
      <c r="AA9" s="176">
        <v>3.75</v>
      </c>
      <c r="AB9" s="176">
        <v>1.875</v>
      </c>
      <c r="AC9" s="156" t="s">
        <v>580</v>
      </c>
      <c r="AD9" s="176">
        <v>5</v>
      </c>
      <c r="AE9" s="176">
        <v>1</v>
      </c>
      <c r="AF9" s="176">
        <v>0</v>
      </c>
      <c r="AG9" s="176" t="s">
        <v>581</v>
      </c>
      <c r="AH9" s="176" t="s">
        <v>581</v>
      </c>
      <c r="AI9" s="176" t="s">
        <v>581</v>
      </c>
      <c r="AJ9" s="176" t="s">
        <v>581</v>
      </c>
      <c r="AK9" s="176" t="s">
        <v>581</v>
      </c>
      <c r="AL9" s="176" t="s">
        <v>581</v>
      </c>
      <c r="AM9" s="176" t="s">
        <v>581</v>
      </c>
      <c r="AN9" s="176" t="s">
        <v>581</v>
      </c>
      <c r="AO9" s="176" t="s">
        <v>581</v>
      </c>
      <c r="AP9" s="176" t="s">
        <v>581</v>
      </c>
      <c r="AQ9" s="176" t="s">
        <v>581</v>
      </c>
      <c r="AR9" s="176" t="s">
        <v>581</v>
      </c>
      <c r="AS9" s="176" t="s">
        <v>581</v>
      </c>
      <c r="AT9" s="176" t="s">
        <v>581</v>
      </c>
      <c r="AU9" s="176" t="s">
        <v>581</v>
      </c>
      <c r="AV9" s="176" t="s">
        <v>581</v>
      </c>
      <c r="AW9" s="176" t="s">
        <v>581</v>
      </c>
      <c r="AX9" s="176" t="s">
        <v>581</v>
      </c>
      <c r="AY9" s="176" t="s">
        <v>581</v>
      </c>
      <c r="AZ9" s="176" t="s">
        <v>581</v>
      </c>
      <c r="BA9" s="176"/>
    </row>
    <row r="10" spans="1:53" ht="29.25" customHeight="1">
      <c r="A10" s="170">
        <v>4</v>
      </c>
      <c r="B10" s="176" t="s">
        <v>347</v>
      </c>
      <c r="C10" s="176" t="s">
        <v>339</v>
      </c>
      <c r="D10" s="210"/>
      <c r="E10" s="141" t="s">
        <v>118</v>
      </c>
      <c r="F10" s="137">
        <v>3.85</v>
      </c>
      <c r="G10" s="176">
        <f t="shared" si="0"/>
        <v>3850</v>
      </c>
      <c r="H10" s="176" t="s">
        <v>597</v>
      </c>
      <c r="I10" s="142">
        <v>201.58880000000002</v>
      </c>
      <c r="J10" s="176" t="s">
        <v>583</v>
      </c>
      <c r="K10" s="176">
        <v>9340222861</v>
      </c>
      <c r="L10" s="153" t="s">
        <v>584</v>
      </c>
      <c r="M10" s="176" t="s">
        <v>585</v>
      </c>
      <c r="N10" s="176" t="s">
        <v>586</v>
      </c>
      <c r="O10" s="153" t="s">
        <v>587</v>
      </c>
      <c r="P10" s="154"/>
      <c r="Q10" s="176" t="s">
        <v>598</v>
      </c>
      <c r="R10" s="176" t="s">
        <v>599</v>
      </c>
      <c r="S10" s="157" t="s">
        <v>590</v>
      </c>
      <c r="T10" s="133">
        <v>46200</v>
      </c>
      <c r="U10" s="133">
        <v>46200</v>
      </c>
      <c r="V10" s="176" t="s">
        <v>600</v>
      </c>
      <c r="W10" s="176" t="s">
        <v>578</v>
      </c>
      <c r="X10" s="176">
        <v>3</v>
      </c>
      <c r="Y10" s="176">
        <v>1.5</v>
      </c>
      <c r="Z10" s="155" t="s">
        <v>592</v>
      </c>
      <c r="AA10" s="176">
        <v>3.75</v>
      </c>
      <c r="AB10" s="176">
        <v>1.875</v>
      </c>
      <c r="AC10" s="156" t="s">
        <v>580</v>
      </c>
      <c r="AD10" s="176">
        <v>7</v>
      </c>
      <c r="AE10" s="176">
        <v>0</v>
      </c>
      <c r="AF10" s="176">
        <v>0</v>
      </c>
      <c r="AG10" s="176" t="s">
        <v>581</v>
      </c>
      <c r="AH10" s="176" t="s">
        <v>581</v>
      </c>
      <c r="AI10" s="176" t="s">
        <v>581</v>
      </c>
      <c r="AJ10" s="176" t="s">
        <v>581</v>
      </c>
      <c r="AK10" s="176" t="s">
        <v>581</v>
      </c>
      <c r="AL10" s="176" t="s">
        <v>581</v>
      </c>
      <c r="AM10" s="176" t="s">
        <v>581</v>
      </c>
      <c r="AN10" s="176" t="s">
        <v>581</v>
      </c>
      <c r="AO10" s="176" t="s">
        <v>581</v>
      </c>
      <c r="AP10" s="176" t="s">
        <v>581</v>
      </c>
      <c r="AQ10" s="176" t="s">
        <v>581</v>
      </c>
      <c r="AR10" s="176" t="s">
        <v>581</v>
      </c>
      <c r="AS10" s="176" t="s">
        <v>581</v>
      </c>
      <c r="AT10" s="176" t="s">
        <v>581</v>
      </c>
      <c r="AU10" s="176" t="s">
        <v>581</v>
      </c>
      <c r="AV10" s="176" t="s">
        <v>581</v>
      </c>
      <c r="AW10" s="176" t="s">
        <v>581</v>
      </c>
      <c r="AX10" s="176" t="s">
        <v>581</v>
      </c>
      <c r="AY10" s="176" t="s">
        <v>581</v>
      </c>
      <c r="AZ10" s="176" t="s">
        <v>581</v>
      </c>
      <c r="BA10" s="176"/>
    </row>
    <row r="11" spans="1:53" ht="29.25" customHeight="1">
      <c r="A11" s="170">
        <v>5</v>
      </c>
      <c r="B11" s="176" t="s">
        <v>347</v>
      </c>
      <c r="C11" s="176" t="s">
        <v>339</v>
      </c>
      <c r="D11" s="202"/>
      <c r="E11" s="141" t="s">
        <v>119</v>
      </c>
      <c r="F11" s="137">
        <v>2.78</v>
      </c>
      <c r="G11" s="176">
        <f t="shared" si="0"/>
        <v>2780</v>
      </c>
      <c r="H11" s="176" t="s">
        <v>601</v>
      </c>
      <c r="I11" s="142">
        <v>132.38400000000001</v>
      </c>
      <c r="J11" s="176" t="s">
        <v>583</v>
      </c>
      <c r="K11" s="176">
        <v>9340222861</v>
      </c>
      <c r="L11" s="153" t="s">
        <v>584</v>
      </c>
      <c r="M11" s="176" t="s">
        <v>585</v>
      </c>
      <c r="N11" s="176" t="s">
        <v>586</v>
      </c>
      <c r="O11" s="153" t="s">
        <v>587</v>
      </c>
      <c r="P11" s="154"/>
      <c r="Q11" s="176" t="s">
        <v>602</v>
      </c>
      <c r="R11" s="176" t="s">
        <v>603</v>
      </c>
      <c r="S11" s="157" t="s">
        <v>590</v>
      </c>
      <c r="T11" s="133">
        <v>31400</v>
      </c>
      <c r="U11" s="133">
        <v>31400</v>
      </c>
      <c r="V11" s="176" t="s">
        <v>604</v>
      </c>
      <c r="W11" s="176" t="s">
        <v>578</v>
      </c>
      <c r="X11" s="176">
        <v>3</v>
      </c>
      <c r="Y11" s="176">
        <v>1.5</v>
      </c>
      <c r="Z11" s="155" t="s">
        <v>592</v>
      </c>
      <c r="AA11" s="176">
        <v>3.75</v>
      </c>
      <c r="AB11" s="176">
        <v>1.875</v>
      </c>
      <c r="AC11" s="156" t="s">
        <v>580</v>
      </c>
      <c r="AD11" s="176">
        <v>5</v>
      </c>
      <c r="AE11" s="176">
        <v>1</v>
      </c>
      <c r="AF11" s="176">
        <v>2</v>
      </c>
      <c r="AG11" s="176" t="s">
        <v>581</v>
      </c>
      <c r="AH11" s="176" t="s">
        <v>581</v>
      </c>
      <c r="AI11" s="176" t="s">
        <v>581</v>
      </c>
      <c r="AJ11" s="176" t="s">
        <v>581</v>
      </c>
      <c r="AK11" s="176" t="s">
        <v>581</v>
      </c>
      <c r="AL11" s="176" t="s">
        <v>581</v>
      </c>
      <c r="AM11" s="176" t="s">
        <v>581</v>
      </c>
      <c r="AN11" s="176" t="s">
        <v>581</v>
      </c>
      <c r="AO11" s="176" t="s">
        <v>581</v>
      </c>
      <c r="AP11" s="176" t="s">
        <v>581</v>
      </c>
      <c r="AQ11" s="176" t="s">
        <v>581</v>
      </c>
      <c r="AR11" s="176" t="s">
        <v>581</v>
      </c>
      <c r="AS11" s="176" t="s">
        <v>581</v>
      </c>
      <c r="AT11" s="176" t="s">
        <v>581</v>
      </c>
      <c r="AU11" s="176" t="s">
        <v>581</v>
      </c>
      <c r="AV11" s="176" t="s">
        <v>581</v>
      </c>
      <c r="AW11" s="176" t="s">
        <v>581</v>
      </c>
      <c r="AX11" s="176" t="s">
        <v>581</v>
      </c>
      <c r="AY11" s="176" t="s">
        <v>581</v>
      </c>
      <c r="AZ11" s="176" t="s">
        <v>581</v>
      </c>
      <c r="BA11" s="176"/>
    </row>
    <row r="12" spans="1:53" ht="29.25" customHeight="1">
      <c r="A12" s="170">
        <v>6</v>
      </c>
      <c r="B12" s="176" t="s">
        <v>114</v>
      </c>
      <c r="C12" s="176" t="s">
        <v>339</v>
      </c>
      <c r="D12" s="176" t="s">
        <v>11</v>
      </c>
      <c r="E12" s="134" t="s">
        <v>12</v>
      </c>
      <c r="F12" s="143">
        <v>2.6</v>
      </c>
      <c r="G12" s="176">
        <f t="shared" si="0"/>
        <v>2600</v>
      </c>
      <c r="H12" s="175" t="s">
        <v>867</v>
      </c>
      <c r="I12" s="142">
        <v>127.2</v>
      </c>
      <c r="J12" s="176" t="s">
        <v>583</v>
      </c>
      <c r="K12" s="176">
        <v>9340222861</v>
      </c>
      <c r="L12" s="153" t="s">
        <v>584</v>
      </c>
      <c r="M12" s="176" t="s">
        <v>585</v>
      </c>
      <c r="N12" s="176" t="s">
        <v>586</v>
      </c>
      <c r="O12" s="153" t="s">
        <v>587</v>
      </c>
      <c r="P12" s="158"/>
      <c r="Q12" s="158" t="s">
        <v>916</v>
      </c>
      <c r="R12" s="158">
        <v>9977528404</v>
      </c>
      <c r="S12" s="157" t="s">
        <v>590</v>
      </c>
      <c r="T12" s="133">
        <v>23850</v>
      </c>
      <c r="U12" s="180">
        <v>23850</v>
      </c>
      <c r="V12" s="175">
        <v>0</v>
      </c>
      <c r="W12" s="176" t="s">
        <v>578</v>
      </c>
      <c r="X12" s="176">
        <v>3</v>
      </c>
      <c r="Y12" s="176">
        <v>1.5</v>
      </c>
      <c r="Z12" s="155" t="s">
        <v>592</v>
      </c>
      <c r="AA12" s="176">
        <v>3.75</v>
      </c>
      <c r="AB12" s="176">
        <v>1.875</v>
      </c>
      <c r="AC12" s="156" t="s">
        <v>580</v>
      </c>
      <c r="AD12" s="175">
        <v>3</v>
      </c>
      <c r="AE12" s="175">
        <v>0</v>
      </c>
      <c r="AF12" s="175">
        <v>0</v>
      </c>
      <c r="AG12" s="176" t="s">
        <v>581</v>
      </c>
      <c r="AH12" s="176" t="s">
        <v>581</v>
      </c>
      <c r="AI12" s="176" t="s">
        <v>581</v>
      </c>
      <c r="AJ12" s="176" t="s">
        <v>581</v>
      </c>
      <c r="AK12" s="176" t="s">
        <v>581</v>
      </c>
      <c r="AL12" s="176" t="s">
        <v>581</v>
      </c>
      <c r="AM12" s="176" t="s">
        <v>581</v>
      </c>
      <c r="AN12" s="176" t="s">
        <v>581</v>
      </c>
      <c r="AO12" s="176" t="s">
        <v>581</v>
      </c>
      <c r="AP12" s="176" t="s">
        <v>581</v>
      </c>
      <c r="AQ12" s="176" t="s">
        <v>581</v>
      </c>
      <c r="AR12" s="176" t="s">
        <v>581</v>
      </c>
      <c r="AS12" s="176" t="s">
        <v>581</v>
      </c>
      <c r="AT12" s="176" t="s">
        <v>581</v>
      </c>
      <c r="AU12" s="176" t="s">
        <v>581</v>
      </c>
      <c r="AV12" s="176" t="s">
        <v>581</v>
      </c>
      <c r="AW12" s="176" t="s">
        <v>581</v>
      </c>
      <c r="AX12" s="176" t="s">
        <v>581</v>
      </c>
      <c r="AY12" s="176" t="s">
        <v>581</v>
      </c>
      <c r="AZ12" s="176" t="s">
        <v>581</v>
      </c>
      <c r="BA12" s="175"/>
    </row>
    <row r="13" spans="1:53" ht="35.25" customHeight="1">
      <c r="A13" s="170">
        <v>7</v>
      </c>
      <c r="B13" s="176" t="s">
        <v>114</v>
      </c>
      <c r="C13" s="176" t="s">
        <v>339</v>
      </c>
      <c r="D13" s="176" t="s">
        <v>422</v>
      </c>
      <c r="E13" s="134" t="s">
        <v>95</v>
      </c>
      <c r="F13" s="143">
        <v>3.5</v>
      </c>
      <c r="G13" s="176">
        <f t="shared" si="0"/>
        <v>3500</v>
      </c>
      <c r="H13" s="175" t="s">
        <v>868</v>
      </c>
      <c r="I13" s="142">
        <v>207.74</v>
      </c>
      <c r="J13" s="176" t="s">
        <v>583</v>
      </c>
      <c r="K13" s="176">
        <v>9340222861</v>
      </c>
      <c r="L13" s="153" t="s">
        <v>584</v>
      </c>
      <c r="M13" s="176" t="s">
        <v>585</v>
      </c>
      <c r="N13" s="176" t="s">
        <v>586</v>
      </c>
      <c r="O13" s="153" t="s">
        <v>587</v>
      </c>
      <c r="P13" s="158"/>
      <c r="Q13" s="158" t="s">
        <v>916</v>
      </c>
      <c r="R13" s="158">
        <v>9977528404</v>
      </c>
      <c r="S13" s="157" t="s">
        <v>590</v>
      </c>
      <c r="T13" s="133">
        <v>33750</v>
      </c>
      <c r="U13" s="180">
        <v>33750</v>
      </c>
      <c r="V13" s="175">
        <v>0</v>
      </c>
      <c r="W13" s="176" t="s">
        <v>578</v>
      </c>
      <c r="X13" s="176">
        <v>3</v>
      </c>
      <c r="Y13" s="176">
        <v>1.5</v>
      </c>
      <c r="Z13" s="155" t="s">
        <v>592</v>
      </c>
      <c r="AA13" s="176">
        <v>3.75</v>
      </c>
      <c r="AB13" s="176">
        <v>1.875</v>
      </c>
      <c r="AC13" s="156" t="s">
        <v>580</v>
      </c>
      <c r="AD13" s="175">
        <v>5</v>
      </c>
      <c r="AE13" s="175">
        <v>0</v>
      </c>
      <c r="AF13" s="175">
        <v>0</v>
      </c>
      <c r="AG13" s="176" t="s">
        <v>581</v>
      </c>
      <c r="AH13" s="176" t="s">
        <v>581</v>
      </c>
      <c r="AI13" s="176" t="s">
        <v>581</v>
      </c>
      <c r="AJ13" s="176" t="s">
        <v>581</v>
      </c>
      <c r="AK13" s="176" t="s">
        <v>581</v>
      </c>
      <c r="AL13" s="176" t="s">
        <v>581</v>
      </c>
      <c r="AM13" s="176" t="s">
        <v>581</v>
      </c>
      <c r="AN13" s="176" t="s">
        <v>581</v>
      </c>
      <c r="AO13" s="176" t="s">
        <v>581</v>
      </c>
      <c r="AP13" s="176" t="s">
        <v>581</v>
      </c>
      <c r="AQ13" s="176" t="s">
        <v>581</v>
      </c>
      <c r="AR13" s="176" t="s">
        <v>581</v>
      </c>
      <c r="AS13" s="176" t="s">
        <v>581</v>
      </c>
      <c r="AT13" s="176" t="s">
        <v>581</v>
      </c>
      <c r="AU13" s="176" t="s">
        <v>581</v>
      </c>
      <c r="AV13" s="176" t="s">
        <v>581</v>
      </c>
      <c r="AW13" s="176" t="s">
        <v>581</v>
      </c>
      <c r="AX13" s="176" t="s">
        <v>581</v>
      </c>
      <c r="AY13" s="176" t="s">
        <v>581</v>
      </c>
      <c r="AZ13" s="176" t="s">
        <v>581</v>
      </c>
      <c r="BA13" s="175"/>
    </row>
    <row r="14" spans="1:53" ht="29.25" customHeight="1">
      <c r="A14" s="170">
        <v>8</v>
      </c>
      <c r="B14" s="176" t="s">
        <v>114</v>
      </c>
      <c r="C14" s="176" t="s">
        <v>491</v>
      </c>
      <c r="D14" s="201" t="s">
        <v>421</v>
      </c>
      <c r="E14" s="134" t="s">
        <v>93</v>
      </c>
      <c r="F14" s="143">
        <v>6</v>
      </c>
      <c r="G14" s="176">
        <f t="shared" ref="G14:G22" si="1">F14*1000</f>
        <v>6000</v>
      </c>
      <c r="H14" s="175" t="s">
        <v>869</v>
      </c>
      <c r="I14" s="142">
        <v>319.60000000000002</v>
      </c>
      <c r="J14" s="176" t="s">
        <v>583</v>
      </c>
      <c r="K14" s="176">
        <v>9340222861</v>
      </c>
      <c r="L14" s="153" t="s">
        <v>584</v>
      </c>
      <c r="M14" s="176" t="s">
        <v>585</v>
      </c>
      <c r="N14" s="176" t="s">
        <v>586</v>
      </c>
      <c r="O14" s="153" t="s">
        <v>587</v>
      </c>
      <c r="P14" s="158"/>
      <c r="Q14" s="158" t="s">
        <v>916</v>
      </c>
      <c r="R14" s="158">
        <v>9977528404</v>
      </c>
      <c r="S14" s="157" t="s">
        <v>590</v>
      </c>
      <c r="T14" s="133">
        <v>57875</v>
      </c>
      <c r="U14" s="180">
        <v>57875</v>
      </c>
      <c r="V14" s="175">
        <v>0</v>
      </c>
      <c r="W14" s="176" t="s">
        <v>578</v>
      </c>
      <c r="X14" s="176">
        <v>3</v>
      </c>
      <c r="Y14" s="176">
        <v>1.5</v>
      </c>
      <c r="Z14" s="155" t="s">
        <v>592</v>
      </c>
      <c r="AA14" s="176">
        <v>3.75</v>
      </c>
      <c r="AB14" s="176">
        <v>1.875</v>
      </c>
      <c r="AC14" s="156" t="s">
        <v>580</v>
      </c>
      <c r="AD14" s="175">
        <v>4</v>
      </c>
      <c r="AE14" s="175">
        <v>1</v>
      </c>
      <c r="AF14" s="175">
        <v>0</v>
      </c>
      <c r="AG14" s="176" t="s">
        <v>581</v>
      </c>
      <c r="AH14" s="176" t="s">
        <v>581</v>
      </c>
      <c r="AI14" s="176" t="s">
        <v>581</v>
      </c>
      <c r="AJ14" s="176" t="s">
        <v>581</v>
      </c>
      <c r="AK14" s="176" t="s">
        <v>581</v>
      </c>
      <c r="AL14" s="176" t="s">
        <v>581</v>
      </c>
      <c r="AM14" s="176" t="s">
        <v>581</v>
      </c>
      <c r="AN14" s="176" t="s">
        <v>581</v>
      </c>
      <c r="AO14" s="176" t="s">
        <v>581</v>
      </c>
      <c r="AP14" s="176" t="s">
        <v>581</v>
      </c>
      <c r="AQ14" s="176" t="s">
        <v>581</v>
      </c>
      <c r="AR14" s="176" t="s">
        <v>581</v>
      </c>
      <c r="AS14" s="176" t="s">
        <v>581</v>
      </c>
      <c r="AT14" s="176" t="s">
        <v>581</v>
      </c>
      <c r="AU14" s="176" t="s">
        <v>581</v>
      </c>
      <c r="AV14" s="176" t="s">
        <v>581</v>
      </c>
      <c r="AW14" s="176" t="s">
        <v>581</v>
      </c>
      <c r="AX14" s="176" t="s">
        <v>581</v>
      </c>
      <c r="AY14" s="176" t="s">
        <v>581</v>
      </c>
      <c r="AZ14" s="176" t="s">
        <v>581</v>
      </c>
      <c r="BA14" s="175"/>
    </row>
    <row r="15" spans="1:53" ht="29.25" customHeight="1">
      <c r="A15" s="170">
        <v>9</v>
      </c>
      <c r="B15" s="176" t="s">
        <v>114</v>
      </c>
      <c r="C15" s="176" t="s">
        <v>491</v>
      </c>
      <c r="D15" s="202"/>
      <c r="E15" s="134" t="s">
        <v>94</v>
      </c>
      <c r="F15" s="143">
        <v>5.0999999999999996</v>
      </c>
      <c r="G15" s="176">
        <f t="shared" si="1"/>
        <v>5100</v>
      </c>
      <c r="H15" s="175" t="s">
        <v>870</v>
      </c>
      <c r="I15" s="142">
        <v>358.27</v>
      </c>
      <c r="J15" s="176" t="s">
        <v>583</v>
      </c>
      <c r="K15" s="176">
        <v>9340222861</v>
      </c>
      <c r="L15" s="153" t="s">
        <v>584</v>
      </c>
      <c r="M15" s="176" t="s">
        <v>585</v>
      </c>
      <c r="N15" s="176" t="s">
        <v>586</v>
      </c>
      <c r="O15" s="153" t="s">
        <v>587</v>
      </c>
      <c r="P15" s="158"/>
      <c r="Q15" s="158" t="s">
        <v>916</v>
      </c>
      <c r="R15" s="158">
        <v>9977528404</v>
      </c>
      <c r="S15" s="157" t="s">
        <v>590</v>
      </c>
      <c r="T15" s="133">
        <v>49750</v>
      </c>
      <c r="U15" s="180">
        <v>49750</v>
      </c>
      <c r="V15" s="175">
        <v>0</v>
      </c>
      <c r="W15" s="176" t="s">
        <v>578</v>
      </c>
      <c r="X15" s="176">
        <v>3</v>
      </c>
      <c r="Y15" s="176">
        <v>1.5</v>
      </c>
      <c r="Z15" s="155" t="s">
        <v>592</v>
      </c>
      <c r="AA15" s="176">
        <v>3.75</v>
      </c>
      <c r="AB15" s="176">
        <v>1.875</v>
      </c>
      <c r="AC15" s="156" t="s">
        <v>580</v>
      </c>
      <c r="AD15" s="175">
        <v>6</v>
      </c>
      <c r="AE15" s="175">
        <v>0</v>
      </c>
      <c r="AF15" s="175">
        <v>1</v>
      </c>
      <c r="AG15" s="176" t="s">
        <v>581</v>
      </c>
      <c r="AH15" s="176" t="s">
        <v>581</v>
      </c>
      <c r="AI15" s="176" t="s">
        <v>581</v>
      </c>
      <c r="AJ15" s="176" t="s">
        <v>581</v>
      </c>
      <c r="AK15" s="176" t="s">
        <v>581</v>
      </c>
      <c r="AL15" s="176" t="s">
        <v>581</v>
      </c>
      <c r="AM15" s="176" t="s">
        <v>581</v>
      </c>
      <c r="AN15" s="176" t="s">
        <v>581</v>
      </c>
      <c r="AO15" s="176" t="s">
        <v>581</v>
      </c>
      <c r="AP15" s="176" t="s">
        <v>581</v>
      </c>
      <c r="AQ15" s="176" t="s">
        <v>581</v>
      </c>
      <c r="AR15" s="176" t="s">
        <v>581</v>
      </c>
      <c r="AS15" s="176" t="s">
        <v>581</v>
      </c>
      <c r="AT15" s="176" t="s">
        <v>581</v>
      </c>
      <c r="AU15" s="176" t="s">
        <v>581</v>
      </c>
      <c r="AV15" s="176" t="s">
        <v>581</v>
      </c>
      <c r="AW15" s="176" t="s">
        <v>581</v>
      </c>
      <c r="AX15" s="176" t="s">
        <v>581</v>
      </c>
      <c r="AY15" s="176" t="s">
        <v>581</v>
      </c>
      <c r="AZ15" s="176" t="s">
        <v>581</v>
      </c>
      <c r="BA15" s="175"/>
    </row>
    <row r="16" spans="1:53" ht="29.25" customHeight="1">
      <c r="A16" s="170">
        <v>10</v>
      </c>
      <c r="B16" s="176" t="s">
        <v>120</v>
      </c>
      <c r="C16" s="176" t="s">
        <v>120</v>
      </c>
      <c r="D16" s="176" t="s">
        <v>13</v>
      </c>
      <c r="E16" s="141" t="s">
        <v>121</v>
      </c>
      <c r="F16" s="149">
        <v>2.96</v>
      </c>
      <c r="G16" s="176">
        <f t="shared" si="1"/>
        <v>2960</v>
      </c>
      <c r="H16" s="176" t="s">
        <v>605</v>
      </c>
      <c r="I16" s="142">
        <v>223.92160000000001</v>
      </c>
      <c r="J16" s="108" t="s">
        <v>606</v>
      </c>
      <c r="K16" s="158" t="s">
        <v>607</v>
      </c>
      <c r="L16" s="157" t="s">
        <v>608</v>
      </c>
      <c r="M16" s="108" t="s">
        <v>609</v>
      </c>
      <c r="N16" s="158">
        <v>7974395065</v>
      </c>
      <c r="O16" s="157" t="s">
        <v>610</v>
      </c>
      <c r="P16" s="176"/>
      <c r="Q16" s="176" t="s">
        <v>611</v>
      </c>
      <c r="R16" s="176">
        <v>9425080452</v>
      </c>
      <c r="S16" s="157" t="s">
        <v>612</v>
      </c>
      <c r="T16" s="133">
        <v>29600</v>
      </c>
      <c r="U16" s="133">
        <v>29600</v>
      </c>
      <c r="V16" s="176" t="s">
        <v>613</v>
      </c>
      <c r="W16" s="176" t="s">
        <v>614</v>
      </c>
      <c r="X16" s="176">
        <v>3.5</v>
      </c>
      <c r="Y16" s="176">
        <v>1</v>
      </c>
      <c r="Z16" s="176">
        <v>5.5</v>
      </c>
      <c r="AA16" s="176">
        <v>3.75</v>
      </c>
      <c r="AB16" s="176">
        <v>1.875</v>
      </c>
      <c r="AC16" s="156" t="s">
        <v>580</v>
      </c>
      <c r="AD16" s="176">
        <v>3</v>
      </c>
      <c r="AE16" s="176">
        <v>0</v>
      </c>
      <c r="AF16" s="176">
        <v>0</v>
      </c>
      <c r="AG16" s="176" t="s">
        <v>581</v>
      </c>
      <c r="AH16" s="176" t="s">
        <v>581</v>
      </c>
      <c r="AI16" s="176" t="s">
        <v>581</v>
      </c>
      <c r="AJ16" s="176" t="s">
        <v>581</v>
      </c>
      <c r="AK16" s="176" t="s">
        <v>581</v>
      </c>
      <c r="AL16" s="176" t="s">
        <v>581</v>
      </c>
      <c r="AM16" s="176" t="s">
        <v>581</v>
      </c>
      <c r="AN16" s="176" t="s">
        <v>581</v>
      </c>
      <c r="AO16" s="176" t="s">
        <v>581</v>
      </c>
      <c r="AP16" s="176" t="s">
        <v>581</v>
      </c>
      <c r="AQ16" s="176" t="s">
        <v>581</v>
      </c>
      <c r="AR16" s="176" t="s">
        <v>581</v>
      </c>
      <c r="AS16" s="176" t="s">
        <v>581</v>
      </c>
      <c r="AT16" s="176" t="s">
        <v>581</v>
      </c>
      <c r="AU16" s="176" t="s">
        <v>581</v>
      </c>
      <c r="AV16" s="176" t="s">
        <v>581</v>
      </c>
      <c r="AW16" s="176" t="s">
        <v>581</v>
      </c>
      <c r="AX16" s="176" t="s">
        <v>581</v>
      </c>
      <c r="AY16" s="176" t="s">
        <v>581</v>
      </c>
      <c r="AZ16" s="176" t="s">
        <v>581</v>
      </c>
      <c r="BA16" s="176"/>
    </row>
    <row r="17" spans="1:53" ht="29.25" customHeight="1">
      <c r="A17" s="170">
        <v>11</v>
      </c>
      <c r="B17" s="176" t="s">
        <v>122</v>
      </c>
      <c r="C17" s="176" t="s">
        <v>340</v>
      </c>
      <c r="D17" s="176" t="s">
        <v>14</v>
      </c>
      <c r="E17" s="140" t="s">
        <v>123</v>
      </c>
      <c r="F17" s="149">
        <v>4</v>
      </c>
      <c r="G17" s="176">
        <f t="shared" si="1"/>
        <v>4000</v>
      </c>
      <c r="H17" s="176" t="s">
        <v>615</v>
      </c>
      <c r="I17" s="142">
        <v>304.9984</v>
      </c>
      <c r="J17" s="176" t="s">
        <v>616</v>
      </c>
      <c r="K17" s="176">
        <v>9425337857</v>
      </c>
      <c r="L17" s="157" t="s">
        <v>617</v>
      </c>
      <c r="M17" s="176" t="s">
        <v>618</v>
      </c>
      <c r="N17" s="176" t="s">
        <v>619</v>
      </c>
      <c r="O17" s="157" t="s">
        <v>617</v>
      </c>
      <c r="P17" s="176"/>
      <c r="Q17" s="176" t="s">
        <v>620</v>
      </c>
      <c r="R17" s="176" t="s">
        <v>621</v>
      </c>
      <c r="S17" s="157" t="s">
        <v>622</v>
      </c>
      <c r="T17" s="133">
        <v>43450</v>
      </c>
      <c r="U17" s="133">
        <v>36450</v>
      </c>
      <c r="V17" s="176">
        <v>0</v>
      </c>
      <c r="W17" s="176" t="s">
        <v>578</v>
      </c>
      <c r="X17" s="176">
        <v>4</v>
      </c>
      <c r="Y17" s="176">
        <v>1.5</v>
      </c>
      <c r="Z17" s="155" t="s">
        <v>579</v>
      </c>
      <c r="AA17" s="176">
        <v>3.75</v>
      </c>
      <c r="AB17" s="176">
        <v>1.875</v>
      </c>
      <c r="AC17" s="156" t="s">
        <v>580</v>
      </c>
      <c r="AD17" s="176">
        <v>10</v>
      </c>
      <c r="AE17" s="176">
        <v>0</v>
      </c>
      <c r="AF17" s="176">
        <v>3</v>
      </c>
      <c r="AG17" s="176" t="s">
        <v>581</v>
      </c>
      <c r="AH17" s="176" t="s">
        <v>581</v>
      </c>
      <c r="AI17" s="176" t="s">
        <v>581</v>
      </c>
      <c r="AJ17" s="176" t="s">
        <v>581</v>
      </c>
      <c r="AK17" s="176" t="s">
        <v>581</v>
      </c>
      <c r="AL17" s="176" t="s">
        <v>581</v>
      </c>
      <c r="AM17" s="176" t="s">
        <v>581</v>
      </c>
      <c r="AN17" s="176" t="s">
        <v>581</v>
      </c>
      <c r="AO17" s="176" t="s">
        <v>581</v>
      </c>
      <c r="AP17" s="176" t="s">
        <v>581</v>
      </c>
      <c r="AQ17" s="176" t="s">
        <v>581</v>
      </c>
      <c r="AR17" s="176" t="s">
        <v>581</v>
      </c>
      <c r="AS17" s="176" t="s">
        <v>581</v>
      </c>
      <c r="AT17" s="176" t="s">
        <v>581</v>
      </c>
      <c r="AU17" s="176" t="s">
        <v>581</v>
      </c>
      <c r="AV17" s="176" t="s">
        <v>581</v>
      </c>
      <c r="AW17" s="176" t="s">
        <v>581</v>
      </c>
      <c r="AX17" s="176" t="s">
        <v>581</v>
      </c>
      <c r="AY17" s="176" t="s">
        <v>581</v>
      </c>
      <c r="AZ17" s="176" t="s">
        <v>581</v>
      </c>
      <c r="BA17" s="176"/>
    </row>
    <row r="18" spans="1:53" ht="29.25" customHeight="1">
      <c r="A18" s="170">
        <v>12</v>
      </c>
      <c r="B18" s="176" t="s">
        <v>15</v>
      </c>
      <c r="C18" s="176" t="s">
        <v>16</v>
      </c>
      <c r="D18" s="201" t="s">
        <v>17</v>
      </c>
      <c r="E18" s="134" t="s">
        <v>19</v>
      </c>
      <c r="F18" s="143">
        <v>3.15</v>
      </c>
      <c r="G18" s="176">
        <f t="shared" si="1"/>
        <v>3150</v>
      </c>
      <c r="H18" s="175" t="s">
        <v>871</v>
      </c>
      <c r="I18" s="142">
        <v>171.07</v>
      </c>
      <c r="J18" s="158" t="s">
        <v>917</v>
      </c>
      <c r="K18" s="176">
        <v>9999075547</v>
      </c>
      <c r="L18" s="144" t="s">
        <v>918</v>
      </c>
      <c r="M18" s="158" t="s">
        <v>929</v>
      </c>
      <c r="N18" s="176">
        <v>9999075547</v>
      </c>
      <c r="O18" s="144" t="s">
        <v>918</v>
      </c>
      <c r="P18" s="158"/>
      <c r="Q18" s="158" t="s">
        <v>928</v>
      </c>
      <c r="R18" s="158">
        <v>9425461020</v>
      </c>
      <c r="S18" s="173" t="s">
        <v>927</v>
      </c>
      <c r="T18" s="133">
        <v>28445</v>
      </c>
      <c r="U18" s="180">
        <v>28445</v>
      </c>
      <c r="V18" s="175">
        <v>0</v>
      </c>
      <c r="W18" s="176" t="s">
        <v>578</v>
      </c>
      <c r="X18" s="176">
        <v>3</v>
      </c>
      <c r="Y18" s="176">
        <v>1.5</v>
      </c>
      <c r="Z18" s="155" t="s">
        <v>592</v>
      </c>
      <c r="AA18" s="176">
        <v>3.75</v>
      </c>
      <c r="AB18" s="176">
        <v>1.875</v>
      </c>
      <c r="AC18" s="156" t="s">
        <v>580</v>
      </c>
      <c r="AD18" s="175">
        <v>5</v>
      </c>
      <c r="AE18" s="175">
        <v>1</v>
      </c>
      <c r="AF18" s="175">
        <v>2</v>
      </c>
      <c r="AG18" s="176" t="s">
        <v>581</v>
      </c>
      <c r="AH18" s="176" t="s">
        <v>581</v>
      </c>
      <c r="AI18" s="176" t="s">
        <v>581</v>
      </c>
      <c r="AJ18" s="176" t="s">
        <v>581</v>
      </c>
      <c r="AK18" s="176" t="s">
        <v>581</v>
      </c>
      <c r="AL18" s="176" t="s">
        <v>581</v>
      </c>
      <c r="AM18" s="176" t="s">
        <v>581</v>
      </c>
      <c r="AN18" s="176" t="s">
        <v>581</v>
      </c>
      <c r="AO18" s="176" t="s">
        <v>581</v>
      </c>
      <c r="AP18" s="176" t="s">
        <v>581</v>
      </c>
      <c r="AQ18" s="176" t="s">
        <v>581</v>
      </c>
      <c r="AR18" s="176" t="s">
        <v>581</v>
      </c>
      <c r="AS18" s="176" t="s">
        <v>581</v>
      </c>
      <c r="AT18" s="176" t="s">
        <v>581</v>
      </c>
      <c r="AU18" s="176" t="s">
        <v>581</v>
      </c>
      <c r="AV18" s="176" t="s">
        <v>581</v>
      </c>
      <c r="AW18" s="176" t="s">
        <v>581</v>
      </c>
      <c r="AX18" s="176" t="s">
        <v>581</v>
      </c>
      <c r="AY18" s="176" t="s">
        <v>581</v>
      </c>
      <c r="AZ18" s="176" t="s">
        <v>581</v>
      </c>
      <c r="BA18" s="175"/>
    </row>
    <row r="19" spans="1:53" ht="29.25" customHeight="1">
      <c r="A19" s="170">
        <v>13</v>
      </c>
      <c r="B19" s="176" t="s">
        <v>15</v>
      </c>
      <c r="C19" s="176" t="s">
        <v>16</v>
      </c>
      <c r="D19" s="210"/>
      <c r="E19" s="134" t="s">
        <v>20</v>
      </c>
      <c r="F19" s="143">
        <v>3</v>
      </c>
      <c r="G19" s="176">
        <f t="shared" si="1"/>
        <v>3000</v>
      </c>
      <c r="H19" s="175" t="s">
        <v>872</v>
      </c>
      <c r="I19" s="142">
        <v>200.59</v>
      </c>
      <c r="J19" s="158" t="s">
        <v>917</v>
      </c>
      <c r="K19" s="176">
        <v>9999075547</v>
      </c>
      <c r="L19" s="144" t="s">
        <v>918</v>
      </c>
      <c r="M19" s="158" t="s">
        <v>929</v>
      </c>
      <c r="N19" s="176">
        <v>9999075547</v>
      </c>
      <c r="O19" s="144" t="s">
        <v>918</v>
      </c>
      <c r="P19" s="158"/>
      <c r="Q19" s="158" t="s">
        <v>928</v>
      </c>
      <c r="R19" s="158">
        <v>9425461020</v>
      </c>
      <c r="S19" s="173" t="s">
        <v>927</v>
      </c>
      <c r="T19" s="133">
        <v>27035</v>
      </c>
      <c r="U19" s="180">
        <v>27035</v>
      </c>
      <c r="V19" s="175">
        <v>0</v>
      </c>
      <c r="W19" s="176" t="s">
        <v>578</v>
      </c>
      <c r="X19" s="176">
        <v>3</v>
      </c>
      <c r="Y19" s="176">
        <v>1.5</v>
      </c>
      <c r="Z19" s="155" t="s">
        <v>592</v>
      </c>
      <c r="AA19" s="176">
        <v>3.75</v>
      </c>
      <c r="AB19" s="176">
        <v>1.875</v>
      </c>
      <c r="AC19" s="156" t="s">
        <v>580</v>
      </c>
      <c r="AD19" s="175">
        <v>6</v>
      </c>
      <c r="AE19" s="175">
        <v>0</v>
      </c>
      <c r="AF19" s="175">
        <v>0</v>
      </c>
      <c r="AG19" s="176" t="s">
        <v>581</v>
      </c>
      <c r="AH19" s="176" t="s">
        <v>581</v>
      </c>
      <c r="AI19" s="176" t="s">
        <v>581</v>
      </c>
      <c r="AJ19" s="176" t="s">
        <v>581</v>
      </c>
      <c r="AK19" s="176" t="s">
        <v>581</v>
      </c>
      <c r="AL19" s="176" t="s">
        <v>581</v>
      </c>
      <c r="AM19" s="176" t="s">
        <v>581</v>
      </c>
      <c r="AN19" s="176" t="s">
        <v>581</v>
      </c>
      <c r="AO19" s="176" t="s">
        <v>581</v>
      </c>
      <c r="AP19" s="176" t="s">
        <v>581</v>
      </c>
      <c r="AQ19" s="176" t="s">
        <v>581</v>
      </c>
      <c r="AR19" s="176" t="s">
        <v>581</v>
      </c>
      <c r="AS19" s="176" t="s">
        <v>581</v>
      </c>
      <c r="AT19" s="176" t="s">
        <v>581</v>
      </c>
      <c r="AU19" s="176" t="s">
        <v>581</v>
      </c>
      <c r="AV19" s="176" t="s">
        <v>581</v>
      </c>
      <c r="AW19" s="176" t="s">
        <v>581</v>
      </c>
      <c r="AX19" s="176" t="s">
        <v>581</v>
      </c>
      <c r="AY19" s="176" t="s">
        <v>581</v>
      </c>
      <c r="AZ19" s="176" t="s">
        <v>581</v>
      </c>
      <c r="BA19" s="175"/>
    </row>
    <row r="20" spans="1:53" ht="33.75" customHeight="1">
      <c r="A20" s="170">
        <v>14</v>
      </c>
      <c r="B20" s="176" t="s">
        <v>15</v>
      </c>
      <c r="C20" s="176" t="s">
        <v>16</v>
      </c>
      <c r="D20" s="202"/>
      <c r="E20" s="134" t="s">
        <v>18</v>
      </c>
      <c r="F20" s="143">
        <v>2</v>
      </c>
      <c r="G20" s="176">
        <f t="shared" si="1"/>
        <v>2000</v>
      </c>
      <c r="H20" s="175" t="s">
        <v>873</v>
      </c>
      <c r="I20" s="142">
        <v>91.93</v>
      </c>
      <c r="J20" s="158" t="s">
        <v>917</v>
      </c>
      <c r="K20" s="176">
        <v>9999075547</v>
      </c>
      <c r="L20" s="144" t="s">
        <v>918</v>
      </c>
      <c r="M20" s="158" t="s">
        <v>929</v>
      </c>
      <c r="N20" s="176">
        <v>9999075547</v>
      </c>
      <c r="O20" s="144" t="s">
        <v>918</v>
      </c>
      <c r="P20" s="158"/>
      <c r="Q20" s="158" t="s">
        <v>928</v>
      </c>
      <c r="R20" s="158">
        <v>9425461020</v>
      </c>
      <c r="S20" s="173" t="s">
        <v>927</v>
      </c>
      <c r="T20" s="133">
        <v>18650</v>
      </c>
      <c r="U20" s="180">
        <v>18650</v>
      </c>
      <c r="V20" s="175">
        <v>0</v>
      </c>
      <c r="W20" s="176" t="s">
        <v>578</v>
      </c>
      <c r="X20" s="176">
        <v>3</v>
      </c>
      <c r="Y20" s="176">
        <v>1.5</v>
      </c>
      <c r="Z20" s="155" t="s">
        <v>592</v>
      </c>
      <c r="AA20" s="176">
        <v>3.75</v>
      </c>
      <c r="AB20" s="176">
        <v>1.875</v>
      </c>
      <c r="AC20" s="156" t="s">
        <v>580</v>
      </c>
      <c r="AD20" s="175">
        <v>7</v>
      </c>
      <c r="AE20" s="175">
        <v>0</v>
      </c>
      <c r="AF20" s="175">
        <v>1</v>
      </c>
      <c r="AG20" s="176" t="s">
        <v>581</v>
      </c>
      <c r="AH20" s="176" t="s">
        <v>581</v>
      </c>
      <c r="AI20" s="176" t="s">
        <v>581</v>
      </c>
      <c r="AJ20" s="176" t="s">
        <v>581</v>
      </c>
      <c r="AK20" s="176" t="s">
        <v>581</v>
      </c>
      <c r="AL20" s="176" t="s">
        <v>581</v>
      </c>
      <c r="AM20" s="176" t="s">
        <v>581</v>
      </c>
      <c r="AN20" s="176" t="s">
        <v>581</v>
      </c>
      <c r="AO20" s="176" t="s">
        <v>581</v>
      </c>
      <c r="AP20" s="176" t="s">
        <v>581</v>
      </c>
      <c r="AQ20" s="176" t="s">
        <v>581</v>
      </c>
      <c r="AR20" s="176" t="s">
        <v>581</v>
      </c>
      <c r="AS20" s="176" t="s">
        <v>581</v>
      </c>
      <c r="AT20" s="176" t="s">
        <v>581</v>
      </c>
      <c r="AU20" s="176" t="s">
        <v>581</v>
      </c>
      <c r="AV20" s="176" t="s">
        <v>581</v>
      </c>
      <c r="AW20" s="176" t="s">
        <v>581</v>
      </c>
      <c r="AX20" s="176" t="s">
        <v>581</v>
      </c>
      <c r="AY20" s="176" t="s">
        <v>581</v>
      </c>
      <c r="AZ20" s="176" t="s">
        <v>581</v>
      </c>
      <c r="BA20" s="175"/>
    </row>
    <row r="21" spans="1:53" ht="29.25" customHeight="1">
      <c r="A21" s="170">
        <v>15</v>
      </c>
      <c r="B21" s="176" t="s">
        <v>15</v>
      </c>
      <c r="C21" s="176" t="s">
        <v>16</v>
      </c>
      <c r="D21" s="201" t="s">
        <v>21</v>
      </c>
      <c r="E21" s="134" t="s">
        <v>507</v>
      </c>
      <c r="F21" s="143">
        <v>5.0999999999999996</v>
      </c>
      <c r="G21" s="176">
        <f t="shared" si="1"/>
        <v>5100</v>
      </c>
      <c r="H21" s="175" t="s">
        <v>874</v>
      </c>
      <c r="I21" s="142">
        <v>397.32</v>
      </c>
      <c r="J21" s="158" t="s">
        <v>917</v>
      </c>
      <c r="K21" s="176">
        <v>9999075547</v>
      </c>
      <c r="L21" s="144" t="s">
        <v>918</v>
      </c>
      <c r="M21" s="158" t="s">
        <v>929</v>
      </c>
      <c r="N21" s="176">
        <v>9999075547</v>
      </c>
      <c r="O21" s="144" t="s">
        <v>918</v>
      </c>
      <c r="P21" s="158"/>
      <c r="Q21" s="158" t="s">
        <v>928</v>
      </c>
      <c r="R21" s="158">
        <v>9425461020</v>
      </c>
      <c r="S21" s="173" t="s">
        <v>927</v>
      </c>
      <c r="T21" s="133">
        <v>44540</v>
      </c>
      <c r="U21" s="180">
        <v>44540</v>
      </c>
      <c r="V21" s="175">
        <v>0</v>
      </c>
      <c r="W21" s="176" t="s">
        <v>578</v>
      </c>
      <c r="X21" s="176">
        <v>3</v>
      </c>
      <c r="Y21" s="176">
        <v>1.5</v>
      </c>
      <c r="Z21" s="155" t="s">
        <v>592</v>
      </c>
      <c r="AA21" s="176">
        <v>3.75</v>
      </c>
      <c r="AB21" s="176">
        <v>1.875</v>
      </c>
      <c r="AC21" s="156" t="s">
        <v>580</v>
      </c>
      <c r="AD21" s="175">
        <v>2</v>
      </c>
      <c r="AE21" s="175">
        <v>1</v>
      </c>
      <c r="AF21" s="175">
        <v>0</v>
      </c>
      <c r="AG21" s="176" t="s">
        <v>581</v>
      </c>
      <c r="AH21" s="176" t="s">
        <v>581</v>
      </c>
      <c r="AI21" s="176" t="s">
        <v>581</v>
      </c>
      <c r="AJ21" s="176" t="s">
        <v>581</v>
      </c>
      <c r="AK21" s="176" t="s">
        <v>581</v>
      </c>
      <c r="AL21" s="176" t="s">
        <v>581</v>
      </c>
      <c r="AM21" s="176" t="s">
        <v>581</v>
      </c>
      <c r="AN21" s="176" t="s">
        <v>581</v>
      </c>
      <c r="AO21" s="176" t="s">
        <v>581</v>
      </c>
      <c r="AP21" s="176" t="s">
        <v>581</v>
      </c>
      <c r="AQ21" s="176" t="s">
        <v>581</v>
      </c>
      <c r="AR21" s="176" t="s">
        <v>581</v>
      </c>
      <c r="AS21" s="176" t="s">
        <v>581</v>
      </c>
      <c r="AT21" s="176" t="s">
        <v>581</v>
      </c>
      <c r="AU21" s="176" t="s">
        <v>581</v>
      </c>
      <c r="AV21" s="176" t="s">
        <v>581</v>
      </c>
      <c r="AW21" s="176" t="s">
        <v>581</v>
      </c>
      <c r="AX21" s="176" t="s">
        <v>581</v>
      </c>
      <c r="AY21" s="176" t="s">
        <v>581</v>
      </c>
      <c r="AZ21" s="176" t="s">
        <v>581</v>
      </c>
      <c r="BA21" s="175"/>
    </row>
    <row r="22" spans="1:53" ht="29.25" customHeight="1">
      <c r="A22" s="170">
        <v>16</v>
      </c>
      <c r="B22" s="176" t="s">
        <v>15</v>
      </c>
      <c r="C22" s="176" t="s">
        <v>16</v>
      </c>
      <c r="D22" s="202"/>
      <c r="E22" s="134" t="s">
        <v>506</v>
      </c>
      <c r="F22" s="143">
        <v>4.62</v>
      </c>
      <c r="G22" s="176">
        <f t="shared" si="1"/>
        <v>4620</v>
      </c>
      <c r="H22" s="175" t="s">
        <v>875</v>
      </c>
      <c r="I22" s="142">
        <v>306.87</v>
      </c>
      <c r="J22" s="158" t="s">
        <v>917</v>
      </c>
      <c r="K22" s="176">
        <v>9999075547</v>
      </c>
      <c r="L22" s="144" t="s">
        <v>918</v>
      </c>
      <c r="M22" s="158" t="s">
        <v>929</v>
      </c>
      <c r="N22" s="176">
        <v>9999075547</v>
      </c>
      <c r="O22" s="144" t="s">
        <v>918</v>
      </c>
      <c r="P22" s="158"/>
      <c r="Q22" s="158" t="s">
        <v>928</v>
      </c>
      <c r="R22" s="158">
        <v>9425461020</v>
      </c>
      <c r="S22" s="173" t="s">
        <v>927</v>
      </c>
      <c r="T22" s="133">
        <v>22660</v>
      </c>
      <c r="U22" s="180">
        <v>22660</v>
      </c>
      <c r="V22" s="175">
        <v>0</v>
      </c>
      <c r="W22" s="176" t="s">
        <v>578</v>
      </c>
      <c r="X22" s="176">
        <v>3</v>
      </c>
      <c r="Y22" s="176">
        <v>1.5</v>
      </c>
      <c r="Z22" s="155" t="s">
        <v>592</v>
      </c>
      <c r="AA22" s="176">
        <v>3.75</v>
      </c>
      <c r="AB22" s="176">
        <v>1.875</v>
      </c>
      <c r="AC22" s="156" t="s">
        <v>580</v>
      </c>
      <c r="AD22" s="175">
        <v>4</v>
      </c>
      <c r="AE22" s="175">
        <v>0</v>
      </c>
      <c r="AF22" s="175">
        <v>0</v>
      </c>
      <c r="AG22" s="176" t="s">
        <v>581</v>
      </c>
      <c r="AH22" s="176" t="s">
        <v>581</v>
      </c>
      <c r="AI22" s="176" t="s">
        <v>581</v>
      </c>
      <c r="AJ22" s="176" t="s">
        <v>581</v>
      </c>
      <c r="AK22" s="176" t="s">
        <v>581</v>
      </c>
      <c r="AL22" s="176" t="s">
        <v>581</v>
      </c>
      <c r="AM22" s="176" t="s">
        <v>581</v>
      </c>
      <c r="AN22" s="176" t="s">
        <v>581</v>
      </c>
      <c r="AO22" s="176" t="s">
        <v>581</v>
      </c>
      <c r="AP22" s="176" t="s">
        <v>581</v>
      </c>
      <c r="AQ22" s="176" t="s">
        <v>581</v>
      </c>
      <c r="AR22" s="176" t="s">
        <v>581</v>
      </c>
      <c r="AS22" s="176" t="s">
        <v>581</v>
      </c>
      <c r="AT22" s="176" t="s">
        <v>581</v>
      </c>
      <c r="AU22" s="176" t="s">
        <v>581</v>
      </c>
      <c r="AV22" s="176" t="s">
        <v>581</v>
      </c>
      <c r="AW22" s="176" t="s">
        <v>581</v>
      </c>
      <c r="AX22" s="176" t="s">
        <v>581</v>
      </c>
      <c r="AY22" s="176" t="s">
        <v>581</v>
      </c>
      <c r="AZ22" s="176" t="s">
        <v>581</v>
      </c>
      <c r="BA22" s="175"/>
    </row>
    <row r="23" spans="1:53" ht="29.25" customHeight="1">
      <c r="A23" s="170">
        <v>17</v>
      </c>
      <c r="B23" s="176" t="s">
        <v>15</v>
      </c>
      <c r="C23" s="176" t="s">
        <v>24</v>
      </c>
      <c r="D23" s="201" t="s">
        <v>25</v>
      </c>
      <c r="E23" s="145" t="s">
        <v>26</v>
      </c>
      <c r="F23" s="143">
        <v>1</v>
      </c>
      <c r="G23" s="176">
        <f t="shared" ref="G23:G30" si="2">F23*1000</f>
        <v>1000</v>
      </c>
      <c r="H23" s="175" t="s">
        <v>876</v>
      </c>
      <c r="I23" s="142">
        <v>48.96</v>
      </c>
      <c r="J23" s="158" t="s">
        <v>917</v>
      </c>
      <c r="K23" s="176">
        <v>9999075547</v>
      </c>
      <c r="L23" s="144" t="s">
        <v>918</v>
      </c>
      <c r="M23" s="158" t="s">
        <v>929</v>
      </c>
      <c r="N23" s="176">
        <v>9999075547</v>
      </c>
      <c r="O23" s="144" t="s">
        <v>918</v>
      </c>
      <c r="P23" s="158"/>
      <c r="Q23" s="158" t="s">
        <v>925</v>
      </c>
      <c r="R23" s="158">
        <v>8770372698</v>
      </c>
      <c r="S23" s="158" t="s">
        <v>926</v>
      </c>
      <c r="T23" s="133">
        <v>8000</v>
      </c>
      <c r="U23" s="180">
        <v>8000</v>
      </c>
      <c r="V23" s="175">
        <v>0</v>
      </c>
      <c r="W23" s="176" t="s">
        <v>578</v>
      </c>
      <c r="X23" s="176">
        <v>3</v>
      </c>
      <c r="Y23" s="176">
        <v>1.5</v>
      </c>
      <c r="Z23" s="155" t="s">
        <v>592</v>
      </c>
      <c r="AA23" s="176">
        <v>3.75</v>
      </c>
      <c r="AB23" s="176">
        <v>1.875</v>
      </c>
      <c r="AC23" s="156" t="s">
        <v>580</v>
      </c>
      <c r="AD23" s="175">
        <v>3</v>
      </c>
      <c r="AE23" s="175">
        <v>0</v>
      </c>
      <c r="AF23" s="175">
        <v>3</v>
      </c>
      <c r="AG23" s="176" t="s">
        <v>581</v>
      </c>
      <c r="AH23" s="176" t="s">
        <v>581</v>
      </c>
      <c r="AI23" s="176" t="s">
        <v>581</v>
      </c>
      <c r="AJ23" s="176" t="s">
        <v>581</v>
      </c>
      <c r="AK23" s="176" t="s">
        <v>581</v>
      </c>
      <c r="AL23" s="176" t="s">
        <v>581</v>
      </c>
      <c r="AM23" s="176" t="s">
        <v>581</v>
      </c>
      <c r="AN23" s="176" t="s">
        <v>581</v>
      </c>
      <c r="AO23" s="176" t="s">
        <v>581</v>
      </c>
      <c r="AP23" s="176" t="s">
        <v>581</v>
      </c>
      <c r="AQ23" s="176" t="s">
        <v>581</v>
      </c>
      <c r="AR23" s="176" t="s">
        <v>581</v>
      </c>
      <c r="AS23" s="176" t="s">
        <v>581</v>
      </c>
      <c r="AT23" s="176" t="s">
        <v>581</v>
      </c>
      <c r="AU23" s="176" t="s">
        <v>581</v>
      </c>
      <c r="AV23" s="176" t="s">
        <v>581</v>
      </c>
      <c r="AW23" s="176" t="s">
        <v>581</v>
      </c>
      <c r="AX23" s="176" t="s">
        <v>581</v>
      </c>
      <c r="AY23" s="176" t="s">
        <v>581</v>
      </c>
      <c r="AZ23" s="176" t="s">
        <v>581</v>
      </c>
      <c r="BA23" s="175"/>
    </row>
    <row r="24" spans="1:53" ht="29.25" customHeight="1">
      <c r="A24" s="170">
        <v>18</v>
      </c>
      <c r="B24" s="176" t="s">
        <v>15</v>
      </c>
      <c r="C24" s="176" t="s">
        <v>24</v>
      </c>
      <c r="D24" s="202"/>
      <c r="E24" s="145" t="s">
        <v>27</v>
      </c>
      <c r="F24" s="143">
        <v>1.32</v>
      </c>
      <c r="G24" s="176">
        <f t="shared" si="2"/>
        <v>1320</v>
      </c>
      <c r="H24" s="175" t="s">
        <v>877</v>
      </c>
      <c r="I24" s="142">
        <v>81.08</v>
      </c>
      <c r="J24" s="158" t="s">
        <v>917</v>
      </c>
      <c r="K24" s="176">
        <v>9999075547</v>
      </c>
      <c r="L24" s="144" t="s">
        <v>918</v>
      </c>
      <c r="M24" s="158" t="s">
        <v>929</v>
      </c>
      <c r="N24" s="176">
        <v>9999075547</v>
      </c>
      <c r="O24" s="144" t="s">
        <v>918</v>
      </c>
      <c r="P24" s="158"/>
      <c r="Q24" s="158" t="s">
        <v>925</v>
      </c>
      <c r="R24" s="158">
        <v>8770372698</v>
      </c>
      <c r="S24" s="158" t="s">
        <v>926</v>
      </c>
      <c r="T24" s="133">
        <v>13200</v>
      </c>
      <c r="U24" s="180">
        <v>13200</v>
      </c>
      <c r="V24" s="175">
        <v>0</v>
      </c>
      <c r="W24" s="176" t="s">
        <v>578</v>
      </c>
      <c r="X24" s="176">
        <v>3</v>
      </c>
      <c r="Y24" s="176">
        <v>1.5</v>
      </c>
      <c r="Z24" s="155" t="s">
        <v>592</v>
      </c>
      <c r="AA24" s="176">
        <v>3.75</v>
      </c>
      <c r="AB24" s="176">
        <v>1.875</v>
      </c>
      <c r="AC24" s="156" t="s">
        <v>580</v>
      </c>
      <c r="AD24" s="175">
        <v>2</v>
      </c>
      <c r="AE24" s="175">
        <v>0</v>
      </c>
      <c r="AF24" s="175">
        <v>0</v>
      </c>
      <c r="AG24" s="176" t="s">
        <v>581</v>
      </c>
      <c r="AH24" s="176" t="s">
        <v>581</v>
      </c>
      <c r="AI24" s="176" t="s">
        <v>581</v>
      </c>
      <c r="AJ24" s="176" t="s">
        <v>581</v>
      </c>
      <c r="AK24" s="176" t="s">
        <v>581</v>
      </c>
      <c r="AL24" s="176" t="s">
        <v>581</v>
      </c>
      <c r="AM24" s="176" t="s">
        <v>581</v>
      </c>
      <c r="AN24" s="176" t="s">
        <v>581</v>
      </c>
      <c r="AO24" s="176" t="s">
        <v>581</v>
      </c>
      <c r="AP24" s="176" t="s">
        <v>581</v>
      </c>
      <c r="AQ24" s="176" t="s">
        <v>581</v>
      </c>
      <c r="AR24" s="176" t="s">
        <v>581</v>
      </c>
      <c r="AS24" s="176" t="s">
        <v>581</v>
      </c>
      <c r="AT24" s="176" t="s">
        <v>581</v>
      </c>
      <c r="AU24" s="176" t="s">
        <v>581</v>
      </c>
      <c r="AV24" s="176" t="s">
        <v>581</v>
      </c>
      <c r="AW24" s="176" t="s">
        <v>581</v>
      </c>
      <c r="AX24" s="176" t="s">
        <v>581</v>
      </c>
      <c r="AY24" s="176" t="s">
        <v>581</v>
      </c>
      <c r="AZ24" s="176" t="s">
        <v>581</v>
      </c>
      <c r="BA24" s="175"/>
    </row>
    <row r="25" spans="1:53" ht="29.25" customHeight="1">
      <c r="A25" s="170">
        <v>19</v>
      </c>
      <c r="B25" s="176" t="s">
        <v>15</v>
      </c>
      <c r="C25" s="176" t="s">
        <v>24</v>
      </c>
      <c r="D25" s="201" t="s">
        <v>28</v>
      </c>
      <c r="E25" s="145" t="s">
        <v>29</v>
      </c>
      <c r="F25" s="143">
        <v>2.15</v>
      </c>
      <c r="G25" s="176">
        <f t="shared" si="2"/>
        <v>2150</v>
      </c>
      <c r="H25" s="175" t="s">
        <v>878</v>
      </c>
      <c r="I25" s="142">
        <v>144.66999999999999</v>
      </c>
      <c r="J25" s="158" t="s">
        <v>917</v>
      </c>
      <c r="K25" s="176">
        <v>9999075547</v>
      </c>
      <c r="L25" s="144" t="s">
        <v>918</v>
      </c>
      <c r="M25" s="158" t="s">
        <v>929</v>
      </c>
      <c r="N25" s="176">
        <v>9999075547</v>
      </c>
      <c r="O25" s="144" t="s">
        <v>918</v>
      </c>
      <c r="P25" s="158"/>
      <c r="Q25" s="158" t="s">
        <v>925</v>
      </c>
      <c r="R25" s="158">
        <v>8770372698</v>
      </c>
      <c r="S25" s="158" t="s">
        <v>926</v>
      </c>
      <c r="T25" s="133">
        <v>19000</v>
      </c>
      <c r="U25" s="180">
        <v>19000</v>
      </c>
      <c r="V25" s="175">
        <v>0</v>
      </c>
      <c r="W25" s="176" t="s">
        <v>578</v>
      </c>
      <c r="X25" s="176">
        <v>3</v>
      </c>
      <c r="Y25" s="176">
        <v>1.5</v>
      </c>
      <c r="Z25" s="155" t="s">
        <v>592</v>
      </c>
      <c r="AA25" s="176">
        <v>3.75</v>
      </c>
      <c r="AB25" s="176">
        <v>1.875</v>
      </c>
      <c r="AC25" s="156" t="s">
        <v>580</v>
      </c>
      <c r="AD25" s="175">
        <v>6</v>
      </c>
      <c r="AE25" s="175">
        <v>2</v>
      </c>
      <c r="AF25" s="175">
        <v>0</v>
      </c>
      <c r="AG25" s="176" t="s">
        <v>581</v>
      </c>
      <c r="AH25" s="176" t="s">
        <v>581</v>
      </c>
      <c r="AI25" s="176" t="s">
        <v>581</v>
      </c>
      <c r="AJ25" s="176" t="s">
        <v>581</v>
      </c>
      <c r="AK25" s="176" t="s">
        <v>581</v>
      </c>
      <c r="AL25" s="176" t="s">
        <v>581</v>
      </c>
      <c r="AM25" s="176" t="s">
        <v>581</v>
      </c>
      <c r="AN25" s="176" t="s">
        <v>581</v>
      </c>
      <c r="AO25" s="176" t="s">
        <v>581</v>
      </c>
      <c r="AP25" s="176" t="s">
        <v>581</v>
      </c>
      <c r="AQ25" s="176" t="s">
        <v>581</v>
      </c>
      <c r="AR25" s="176" t="s">
        <v>581</v>
      </c>
      <c r="AS25" s="176" t="s">
        <v>581</v>
      </c>
      <c r="AT25" s="176" t="s">
        <v>581</v>
      </c>
      <c r="AU25" s="176" t="s">
        <v>581</v>
      </c>
      <c r="AV25" s="176" t="s">
        <v>581</v>
      </c>
      <c r="AW25" s="176" t="s">
        <v>581</v>
      </c>
      <c r="AX25" s="176" t="s">
        <v>581</v>
      </c>
      <c r="AY25" s="176" t="s">
        <v>581</v>
      </c>
      <c r="AZ25" s="176" t="s">
        <v>581</v>
      </c>
      <c r="BA25" s="175"/>
    </row>
    <row r="26" spans="1:53" ht="29.25" customHeight="1">
      <c r="A26" s="170">
        <v>20</v>
      </c>
      <c r="B26" s="176" t="s">
        <v>15</v>
      </c>
      <c r="C26" s="176" t="s">
        <v>24</v>
      </c>
      <c r="D26" s="202"/>
      <c r="E26" s="145" t="s">
        <v>30</v>
      </c>
      <c r="F26" s="143">
        <v>3.41</v>
      </c>
      <c r="G26" s="176">
        <f t="shared" si="2"/>
        <v>3410</v>
      </c>
      <c r="H26" s="175" t="s">
        <v>879</v>
      </c>
      <c r="I26" s="142">
        <v>274.66000000000003</v>
      </c>
      <c r="J26" s="158" t="s">
        <v>917</v>
      </c>
      <c r="K26" s="176">
        <v>9999075547</v>
      </c>
      <c r="L26" s="144" t="s">
        <v>918</v>
      </c>
      <c r="M26" s="158" t="s">
        <v>929</v>
      </c>
      <c r="N26" s="176">
        <v>9999075547</v>
      </c>
      <c r="O26" s="144" t="s">
        <v>918</v>
      </c>
      <c r="P26" s="158"/>
      <c r="Q26" s="158" t="s">
        <v>925</v>
      </c>
      <c r="R26" s="158">
        <v>8770372698</v>
      </c>
      <c r="S26" s="158" t="s">
        <v>926</v>
      </c>
      <c r="T26" s="133">
        <v>33225</v>
      </c>
      <c r="U26" s="180">
        <v>33225</v>
      </c>
      <c r="V26" s="175">
        <v>0</v>
      </c>
      <c r="W26" s="176" t="s">
        <v>578</v>
      </c>
      <c r="X26" s="176">
        <v>3</v>
      </c>
      <c r="Y26" s="176">
        <v>1.5</v>
      </c>
      <c r="Z26" s="155" t="s">
        <v>592</v>
      </c>
      <c r="AA26" s="176">
        <v>3.75</v>
      </c>
      <c r="AB26" s="176">
        <v>1.875</v>
      </c>
      <c r="AC26" s="156" t="s">
        <v>580</v>
      </c>
      <c r="AD26" s="175">
        <v>2</v>
      </c>
      <c r="AE26" s="175">
        <v>0</v>
      </c>
      <c r="AF26" s="175">
        <v>0</v>
      </c>
      <c r="AG26" s="176" t="s">
        <v>581</v>
      </c>
      <c r="AH26" s="176" t="s">
        <v>581</v>
      </c>
      <c r="AI26" s="176" t="s">
        <v>581</v>
      </c>
      <c r="AJ26" s="176" t="s">
        <v>581</v>
      </c>
      <c r="AK26" s="176" t="s">
        <v>581</v>
      </c>
      <c r="AL26" s="176" t="s">
        <v>581</v>
      </c>
      <c r="AM26" s="176" t="s">
        <v>581</v>
      </c>
      <c r="AN26" s="176" t="s">
        <v>581</v>
      </c>
      <c r="AO26" s="176" t="s">
        <v>581</v>
      </c>
      <c r="AP26" s="176" t="s">
        <v>581</v>
      </c>
      <c r="AQ26" s="176" t="s">
        <v>581</v>
      </c>
      <c r="AR26" s="176" t="s">
        <v>581</v>
      </c>
      <c r="AS26" s="176" t="s">
        <v>581</v>
      </c>
      <c r="AT26" s="176" t="s">
        <v>581</v>
      </c>
      <c r="AU26" s="176" t="s">
        <v>581</v>
      </c>
      <c r="AV26" s="176" t="s">
        <v>581</v>
      </c>
      <c r="AW26" s="176" t="s">
        <v>581</v>
      </c>
      <c r="AX26" s="176" t="s">
        <v>581</v>
      </c>
      <c r="AY26" s="176" t="s">
        <v>581</v>
      </c>
      <c r="AZ26" s="176" t="s">
        <v>581</v>
      </c>
      <c r="BA26" s="175"/>
    </row>
    <row r="27" spans="1:53" ht="29.25" customHeight="1">
      <c r="A27" s="170">
        <v>21</v>
      </c>
      <c r="B27" s="176" t="s">
        <v>15</v>
      </c>
      <c r="C27" s="176" t="s">
        <v>24</v>
      </c>
      <c r="D27" s="201" t="s">
        <v>31</v>
      </c>
      <c r="E27" s="146" t="s">
        <v>508</v>
      </c>
      <c r="F27" s="143">
        <v>1.88</v>
      </c>
      <c r="G27" s="176">
        <f t="shared" si="2"/>
        <v>1880</v>
      </c>
      <c r="H27" s="175" t="s">
        <v>880</v>
      </c>
      <c r="I27" s="142">
        <v>89.96</v>
      </c>
      <c r="J27" s="158" t="s">
        <v>917</v>
      </c>
      <c r="K27" s="176">
        <v>9999075547</v>
      </c>
      <c r="L27" s="144" t="s">
        <v>918</v>
      </c>
      <c r="M27" s="158" t="s">
        <v>929</v>
      </c>
      <c r="N27" s="176">
        <v>9999075547</v>
      </c>
      <c r="O27" s="144" t="s">
        <v>918</v>
      </c>
      <c r="P27" s="158"/>
      <c r="Q27" s="158" t="s">
        <v>925</v>
      </c>
      <c r="R27" s="158">
        <v>8770372698</v>
      </c>
      <c r="S27" s="158" t="s">
        <v>926</v>
      </c>
      <c r="T27" s="133">
        <v>18800</v>
      </c>
      <c r="U27" s="180">
        <v>18800</v>
      </c>
      <c r="V27" s="175">
        <v>0</v>
      </c>
      <c r="W27" s="176" t="s">
        <v>578</v>
      </c>
      <c r="X27" s="176">
        <v>3</v>
      </c>
      <c r="Y27" s="176">
        <v>1.5</v>
      </c>
      <c r="Z27" s="155" t="s">
        <v>592</v>
      </c>
      <c r="AA27" s="176">
        <v>3.75</v>
      </c>
      <c r="AB27" s="176">
        <v>1.875</v>
      </c>
      <c r="AC27" s="156" t="s">
        <v>580</v>
      </c>
      <c r="AD27" s="175">
        <v>4</v>
      </c>
      <c r="AE27" s="175">
        <v>0</v>
      </c>
      <c r="AF27" s="175">
        <v>0</v>
      </c>
      <c r="AG27" s="176" t="s">
        <v>581</v>
      </c>
      <c r="AH27" s="176" t="s">
        <v>581</v>
      </c>
      <c r="AI27" s="176" t="s">
        <v>581</v>
      </c>
      <c r="AJ27" s="176" t="s">
        <v>581</v>
      </c>
      <c r="AK27" s="176" t="s">
        <v>581</v>
      </c>
      <c r="AL27" s="176" t="s">
        <v>581</v>
      </c>
      <c r="AM27" s="176" t="s">
        <v>581</v>
      </c>
      <c r="AN27" s="176" t="s">
        <v>581</v>
      </c>
      <c r="AO27" s="176" t="s">
        <v>581</v>
      </c>
      <c r="AP27" s="176" t="s">
        <v>581</v>
      </c>
      <c r="AQ27" s="176" t="s">
        <v>581</v>
      </c>
      <c r="AR27" s="176" t="s">
        <v>581</v>
      </c>
      <c r="AS27" s="176" t="s">
        <v>581</v>
      </c>
      <c r="AT27" s="176" t="s">
        <v>581</v>
      </c>
      <c r="AU27" s="176" t="s">
        <v>581</v>
      </c>
      <c r="AV27" s="176" t="s">
        <v>581</v>
      </c>
      <c r="AW27" s="176" t="s">
        <v>581</v>
      </c>
      <c r="AX27" s="176" t="s">
        <v>581</v>
      </c>
      <c r="AY27" s="176" t="s">
        <v>581</v>
      </c>
      <c r="AZ27" s="176" t="s">
        <v>581</v>
      </c>
      <c r="BA27" s="175"/>
    </row>
    <row r="28" spans="1:53" ht="29.25" customHeight="1">
      <c r="A28" s="170">
        <v>22</v>
      </c>
      <c r="B28" s="176" t="s">
        <v>15</v>
      </c>
      <c r="C28" s="176" t="s">
        <v>24</v>
      </c>
      <c r="D28" s="210"/>
      <c r="E28" s="146" t="s">
        <v>509</v>
      </c>
      <c r="F28" s="143">
        <v>1.53</v>
      </c>
      <c r="G28" s="176">
        <f t="shared" si="2"/>
        <v>1530</v>
      </c>
      <c r="H28" s="175" t="s">
        <v>881</v>
      </c>
      <c r="I28" s="142">
        <v>73.930000000000007</v>
      </c>
      <c r="J28" s="158" t="s">
        <v>917</v>
      </c>
      <c r="K28" s="176">
        <v>9999075547</v>
      </c>
      <c r="L28" s="144" t="s">
        <v>918</v>
      </c>
      <c r="M28" s="158" t="s">
        <v>929</v>
      </c>
      <c r="N28" s="176">
        <v>9999075547</v>
      </c>
      <c r="O28" s="144" t="s">
        <v>918</v>
      </c>
      <c r="P28" s="158"/>
      <c r="Q28" s="158" t="s">
        <v>925</v>
      </c>
      <c r="R28" s="158">
        <v>8770372698</v>
      </c>
      <c r="S28" s="158" t="s">
        <v>926</v>
      </c>
      <c r="T28" s="133">
        <v>15300</v>
      </c>
      <c r="U28" s="180">
        <v>15300</v>
      </c>
      <c r="V28" s="175">
        <v>0</v>
      </c>
      <c r="W28" s="176" t="s">
        <v>578</v>
      </c>
      <c r="X28" s="176">
        <v>3</v>
      </c>
      <c r="Y28" s="176">
        <v>1.5</v>
      </c>
      <c r="Z28" s="155" t="s">
        <v>592</v>
      </c>
      <c r="AA28" s="176">
        <v>3.75</v>
      </c>
      <c r="AB28" s="176">
        <v>1.875</v>
      </c>
      <c r="AC28" s="156" t="s">
        <v>580</v>
      </c>
      <c r="AD28" s="175">
        <v>2</v>
      </c>
      <c r="AE28" s="175">
        <v>0</v>
      </c>
      <c r="AF28" s="175">
        <v>1</v>
      </c>
      <c r="AG28" s="176" t="s">
        <v>581</v>
      </c>
      <c r="AH28" s="176" t="s">
        <v>581</v>
      </c>
      <c r="AI28" s="176" t="s">
        <v>581</v>
      </c>
      <c r="AJ28" s="176" t="s">
        <v>581</v>
      </c>
      <c r="AK28" s="176" t="s">
        <v>581</v>
      </c>
      <c r="AL28" s="176" t="s">
        <v>581</v>
      </c>
      <c r="AM28" s="176" t="s">
        <v>581</v>
      </c>
      <c r="AN28" s="176" t="s">
        <v>581</v>
      </c>
      <c r="AO28" s="176" t="s">
        <v>581</v>
      </c>
      <c r="AP28" s="176" t="s">
        <v>581</v>
      </c>
      <c r="AQ28" s="176" t="s">
        <v>581</v>
      </c>
      <c r="AR28" s="176" t="s">
        <v>581</v>
      </c>
      <c r="AS28" s="176" t="s">
        <v>581</v>
      </c>
      <c r="AT28" s="176" t="s">
        <v>581</v>
      </c>
      <c r="AU28" s="176" t="s">
        <v>581</v>
      </c>
      <c r="AV28" s="176" t="s">
        <v>581</v>
      </c>
      <c r="AW28" s="176" t="s">
        <v>581</v>
      </c>
      <c r="AX28" s="176" t="s">
        <v>581</v>
      </c>
      <c r="AY28" s="176" t="s">
        <v>581</v>
      </c>
      <c r="AZ28" s="176" t="s">
        <v>581</v>
      </c>
      <c r="BA28" s="175"/>
    </row>
    <row r="29" spans="1:53" ht="29.25" customHeight="1">
      <c r="A29" s="170">
        <v>23</v>
      </c>
      <c r="B29" s="176" t="s">
        <v>15</v>
      </c>
      <c r="C29" s="176" t="s">
        <v>24</v>
      </c>
      <c r="D29" s="202"/>
      <c r="E29" s="146" t="s">
        <v>510</v>
      </c>
      <c r="F29" s="143">
        <v>2.82</v>
      </c>
      <c r="G29" s="176">
        <f t="shared" si="2"/>
        <v>2820</v>
      </c>
      <c r="H29" s="175" t="s">
        <v>882</v>
      </c>
      <c r="I29" s="142">
        <v>184.18</v>
      </c>
      <c r="J29" s="158" t="s">
        <v>917</v>
      </c>
      <c r="K29" s="176">
        <v>9999075547</v>
      </c>
      <c r="L29" s="144" t="s">
        <v>918</v>
      </c>
      <c r="M29" s="158" t="s">
        <v>929</v>
      </c>
      <c r="N29" s="176">
        <v>9999075547</v>
      </c>
      <c r="O29" s="144" t="s">
        <v>918</v>
      </c>
      <c r="P29" s="158"/>
      <c r="Q29" s="158" t="s">
        <v>925</v>
      </c>
      <c r="R29" s="158">
        <v>8770372698</v>
      </c>
      <c r="S29" s="158" t="s">
        <v>926</v>
      </c>
      <c r="T29" s="133">
        <v>20450</v>
      </c>
      <c r="U29" s="180">
        <v>20450</v>
      </c>
      <c r="V29" s="175">
        <v>0</v>
      </c>
      <c r="W29" s="176" t="s">
        <v>578</v>
      </c>
      <c r="X29" s="176">
        <v>3</v>
      </c>
      <c r="Y29" s="176">
        <v>1.5</v>
      </c>
      <c r="Z29" s="155" t="s">
        <v>592</v>
      </c>
      <c r="AA29" s="176">
        <v>3.75</v>
      </c>
      <c r="AB29" s="176">
        <v>1.875</v>
      </c>
      <c r="AC29" s="156" t="s">
        <v>580</v>
      </c>
      <c r="AD29" s="175">
        <v>3</v>
      </c>
      <c r="AE29" s="175">
        <v>0</v>
      </c>
      <c r="AF29" s="175">
        <v>0</v>
      </c>
      <c r="AG29" s="176" t="s">
        <v>581</v>
      </c>
      <c r="AH29" s="176" t="s">
        <v>581</v>
      </c>
      <c r="AI29" s="176" t="s">
        <v>581</v>
      </c>
      <c r="AJ29" s="176" t="s">
        <v>581</v>
      </c>
      <c r="AK29" s="176" t="s">
        <v>581</v>
      </c>
      <c r="AL29" s="176" t="s">
        <v>581</v>
      </c>
      <c r="AM29" s="176" t="s">
        <v>581</v>
      </c>
      <c r="AN29" s="176" t="s">
        <v>581</v>
      </c>
      <c r="AO29" s="176" t="s">
        <v>581</v>
      </c>
      <c r="AP29" s="176" t="s">
        <v>581</v>
      </c>
      <c r="AQ29" s="176" t="s">
        <v>581</v>
      </c>
      <c r="AR29" s="176" t="s">
        <v>581</v>
      </c>
      <c r="AS29" s="176" t="s">
        <v>581</v>
      </c>
      <c r="AT29" s="176" t="s">
        <v>581</v>
      </c>
      <c r="AU29" s="176" t="s">
        <v>581</v>
      </c>
      <c r="AV29" s="176" t="s">
        <v>581</v>
      </c>
      <c r="AW29" s="176" t="s">
        <v>581</v>
      </c>
      <c r="AX29" s="176" t="s">
        <v>581</v>
      </c>
      <c r="AY29" s="176" t="s">
        <v>581</v>
      </c>
      <c r="AZ29" s="176" t="s">
        <v>581</v>
      </c>
      <c r="BA29" s="175"/>
    </row>
    <row r="30" spans="1:53" ht="29.25" customHeight="1">
      <c r="A30" s="170">
        <v>24</v>
      </c>
      <c r="B30" s="176" t="s">
        <v>15</v>
      </c>
      <c r="C30" s="176" t="s">
        <v>24</v>
      </c>
      <c r="D30" s="176" t="s">
        <v>35</v>
      </c>
      <c r="E30" s="140" t="s">
        <v>36</v>
      </c>
      <c r="F30" s="143">
        <v>3</v>
      </c>
      <c r="G30" s="176">
        <f t="shared" si="2"/>
        <v>3000</v>
      </c>
      <c r="H30" s="175" t="s">
        <v>883</v>
      </c>
      <c r="I30" s="142">
        <v>215.87</v>
      </c>
      <c r="J30" s="158" t="s">
        <v>917</v>
      </c>
      <c r="K30" s="176">
        <v>9999075547</v>
      </c>
      <c r="L30" s="144" t="s">
        <v>918</v>
      </c>
      <c r="M30" s="158" t="s">
        <v>929</v>
      </c>
      <c r="N30" s="176">
        <v>9999075547</v>
      </c>
      <c r="O30" s="144" t="s">
        <v>918</v>
      </c>
      <c r="P30" s="158"/>
      <c r="Q30" s="158" t="s">
        <v>925</v>
      </c>
      <c r="R30" s="158">
        <v>8770372698</v>
      </c>
      <c r="S30" s="158" t="s">
        <v>926</v>
      </c>
      <c r="T30" s="133">
        <v>27750</v>
      </c>
      <c r="U30" s="180">
        <v>27750</v>
      </c>
      <c r="V30" s="175">
        <v>0</v>
      </c>
      <c r="W30" s="176" t="s">
        <v>578</v>
      </c>
      <c r="X30" s="176">
        <v>3</v>
      </c>
      <c r="Y30" s="176">
        <v>1.5</v>
      </c>
      <c r="Z30" s="155" t="s">
        <v>592</v>
      </c>
      <c r="AA30" s="176">
        <v>3.75</v>
      </c>
      <c r="AB30" s="176">
        <v>1.875</v>
      </c>
      <c r="AC30" s="156" t="s">
        <v>580</v>
      </c>
      <c r="AD30" s="175">
        <v>7</v>
      </c>
      <c r="AE30" s="175">
        <v>0</v>
      </c>
      <c r="AF30" s="175">
        <v>2</v>
      </c>
      <c r="AG30" s="176" t="s">
        <v>581</v>
      </c>
      <c r="AH30" s="176" t="s">
        <v>581</v>
      </c>
      <c r="AI30" s="176" t="s">
        <v>581</v>
      </c>
      <c r="AJ30" s="176" t="s">
        <v>581</v>
      </c>
      <c r="AK30" s="176" t="s">
        <v>581</v>
      </c>
      <c r="AL30" s="176" t="s">
        <v>581</v>
      </c>
      <c r="AM30" s="176" t="s">
        <v>581</v>
      </c>
      <c r="AN30" s="176" t="s">
        <v>581</v>
      </c>
      <c r="AO30" s="176" t="s">
        <v>581</v>
      </c>
      <c r="AP30" s="176" t="s">
        <v>581</v>
      </c>
      <c r="AQ30" s="176" t="s">
        <v>581</v>
      </c>
      <c r="AR30" s="176" t="s">
        <v>581</v>
      </c>
      <c r="AS30" s="176" t="s">
        <v>581</v>
      </c>
      <c r="AT30" s="176" t="s">
        <v>581</v>
      </c>
      <c r="AU30" s="176" t="s">
        <v>581</v>
      </c>
      <c r="AV30" s="176" t="s">
        <v>581</v>
      </c>
      <c r="AW30" s="176" t="s">
        <v>581</v>
      </c>
      <c r="AX30" s="176" t="s">
        <v>581</v>
      </c>
      <c r="AY30" s="176" t="s">
        <v>581</v>
      </c>
      <c r="AZ30" s="176" t="s">
        <v>581</v>
      </c>
      <c r="BA30" s="175"/>
    </row>
    <row r="31" spans="1:53" ht="24" customHeight="1">
      <c r="A31" s="170">
        <v>25</v>
      </c>
      <c r="B31" s="176" t="s">
        <v>126</v>
      </c>
      <c r="C31" s="176" t="s">
        <v>341</v>
      </c>
      <c r="D31" s="176" t="s">
        <v>38</v>
      </c>
      <c r="E31" s="134" t="s">
        <v>125</v>
      </c>
      <c r="F31" s="149">
        <v>1.6</v>
      </c>
      <c r="G31" s="176">
        <f>F31*1000</f>
        <v>1600</v>
      </c>
      <c r="H31" s="176" t="s">
        <v>623</v>
      </c>
      <c r="I31" s="142">
        <v>123.6816</v>
      </c>
      <c r="J31" s="176" t="s">
        <v>569</v>
      </c>
      <c r="K31" s="176">
        <v>9826800774</v>
      </c>
      <c r="L31" s="153" t="s">
        <v>570</v>
      </c>
      <c r="M31" s="176" t="s">
        <v>624</v>
      </c>
      <c r="N31" s="176" t="s">
        <v>572</v>
      </c>
      <c r="O31" s="153" t="s">
        <v>573</v>
      </c>
      <c r="P31" s="154"/>
      <c r="Q31" s="176" t="s">
        <v>625</v>
      </c>
      <c r="R31" s="176" t="s">
        <v>626</v>
      </c>
      <c r="S31" s="157" t="s">
        <v>627</v>
      </c>
      <c r="T31" s="133">
        <v>19200</v>
      </c>
      <c r="U31" s="133">
        <v>17200</v>
      </c>
      <c r="V31" s="176" t="s">
        <v>628</v>
      </c>
      <c r="W31" s="176" t="s">
        <v>578</v>
      </c>
      <c r="X31" s="176">
        <v>3</v>
      </c>
      <c r="Y31" s="176">
        <v>1.5</v>
      </c>
      <c r="Z31" s="155" t="s">
        <v>579</v>
      </c>
      <c r="AA31" s="176">
        <v>3.75</v>
      </c>
      <c r="AB31" s="176">
        <v>1.875</v>
      </c>
      <c r="AC31" s="156" t="s">
        <v>580</v>
      </c>
      <c r="AD31" s="176">
        <v>5</v>
      </c>
      <c r="AE31" s="176">
        <v>0</v>
      </c>
      <c r="AF31" s="176">
        <v>3</v>
      </c>
      <c r="AG31" s="176" t="s">
        <v>581</v>
      </c>
      <c r="AH31" s="176" t="s">
        <v>581</v>
      </c>
      <c r="AI31" s="176" t="s">
        <v>581</v>
      </c>
      <c r="AJ31" s="176" t="s">
        <v>581</v>
      </c>
      <c r="AK31" s="176" t="s">
        <v>581</v>
      </c>
      <c r="AL31" s="176" t="s">
        <v>581</v>
      </c>
      <c r="AM31" s="176" t="s">
        <v>581</v>
      </c>
      <c r="AN31" s="176" t="s">
        <v>581</v>
      </c>
      <c r="AO31" s="176" t="s">
        <v>581</v>
      </c>
      <c r="AP31" s="176" t="s">
        <v>629</v>
      </c>
      <c r="AQ31" s="176" t="s">
        <v>581</v>
      </c>
      <c r="AR31" s="176" t="s">
        <v>581</v>
      </c>
      <c r="AS31" s="176" t="s">
        <v>581</v>
      </c>
      <c r="AT31" s="176" t="s">
        <v>581</v>
      </c>
      <c r="AU31" s="176" t="s">
        <v>581</v>
      </c>
      <c r="AV31" s="176" t="s">
        <v>581</v>
      </c>
      <c r="AW31" s="176" t="s">
        <v>581</v>
      </c>
      <c r="AX31" s="176" t="s">
        <v>581</v>
      </c>
      <c r="AY31" s="176" t="s">
        <v>581</v>
      </c>
      <c r="AZ31" s="176" t="s">
        <v>581</v>
      </c>
      <c r="BA31" s="176"/>
    </row>
    <row r="32" spans="1:53" ht="29.25" customHeight="1">
      <c r="A32" s="170">
        <v>26</v>
      </c>
      <c r="B32" s="176" t="s">
        <v>126</v>
      </c>
      <c r="C32" s="176" t="s">
        <v>342</v>
      </c>
      <c r="D32" s="176" t="s">
        <v>39</v>
      </c>
      <c r="E32" s="144" t="s">
        <v>128</v>
      </c>
      <c r="F32" s="133">
        <v>2.38</v>
      </c>
      <c r="G32" s="176">
        <f>F32*1000</f>
        <v>2380</v>
      </c>
      <c r="H32" s="176" t="s">
        <v>630</v>
      </c>
      <c r="I32" s="142">
        <v>156.49760000000003</v>
      </c>
      <c r="J32" s="176" t="s">
        <v>569</v>
      </c>
      <c r="K32" s="176">
        <v>9826800774</v>
      </c>
      <c r="L32" s="153" t="s">
        <v>570</v>
      </c>
      <c r="M32" s="176" t="s">
        <v>624</v>
      </c>
      <c r="N32" s="176" t="s">
        <v>572</v>
      </c>
      <c r="O32" s="153" t="s">
        <v>573</v>
      </c>
      <c r="P32" s="154"/>
      <c r="Q32" s="176" t="s">
        <v>631</v>
      </c>
      <c r="R32" s="176" t="s">
        <v>632</v>
      </c>
      <c r="S32" s="164" t="s">
        <v>633</v>
      </c>
      <c r="T32" s="133">
        <v>27160</v>
      </c>
      <c r="U32" s="133">
        <v>22020</v>
      </c>
      <c r="V32" s="176" t="s">
        <v>634</v>
      </c>
      <c r="W32" s="176" t="s">
        <v>578</v>
      </c>
      <c r="X32" s="176">
        <v>3</v>
      </c>
      <c r="Y32" s="176">
        <v>1.5</v>
      </c>
      <c r="Z32" s="155" t="s">
        <v>579</v>
      </c>
      <c r="AA32" s="176">
        <v>3.75</v>
      </c>
      <c r="AB32" s="176">
        <v>1.875</v>
      </c>
      <c r="AC32" s="156" t="s">
        <v>580</v>
      </c>
      <c r="AD32" s="176">
        <v>6</v>
      </c>
      <c r="AE32" s="176">
        <v>0</v>
      </c>
      <c r="AF32" s="176">
        <v>0</v>
      </c>
      <c r="AG32" s="176" t="s">
        <v>581</v>
      </c>
      <c r="AH32" s="176" t="s">
        <v>581</v>
      </c>
      <c r="AI32" s="176" t="s">
        <v>581</v>
      </c>
      <c r="AJ32" s="176" t="s">
        <v>581</v>
      </c>
      <c r="AK32" s="176" t="s">
        <v>581</v>
      </c>
      <c r="AL32" s="176" t="s">
        <v>581</v>
      </c>
      <c r="AM32" s="176" t="s">
        <v>581</v>
      </c>
      <c r="AN32" s="176" t="s">
        <v>581</v>
      </c>
      <c r="AO32" s="176" t="s">
        <v>581</v>
      </c>
      <c r="AP32" s="176" t="s">
        <v>629</v>
      </c>
      <c r="AQ32" s="176" t="s">
        <v>581</v>
      </c>
      <c r="AR32" s="176" t="s">
        <v>581</v>
      </c>
      <c r="AS32" s="176" t="s">
        <v>581</v>
      </c>
      <c r="AT32" s="176" t="s">
        <v>581</v>
      </c>
      <c r="AU32" s="176" t="s">
        <v>581</v>
      </c>
      <c r="AV32" s="176" t="s">
        <v>581</v>
      </c>
      <c r="AW32" s="176" t="s">
        <v>581</v>
      </c>
      <c r="AX32" s="176" t="s">
        <v>581</v>
      </c>
      <c r="AY32" s="176" t="s">
        <v>581</v>
      </c>
      <c r="AZ32" s="176" t="s">
        <v>581</v>
      </c>
      <c r="BA32" s="176"/>
    </row>
    <row r="33" spans="1:53" ht="29.25" customHeight="1">
      <c r="A33" s="170">
        <v>27</v>
      </c>
      <c r="B33" s="176" t="s">
        <v>133</v>
      </c>
      <c r="C33" s="176" t="s">
        <v>343</v>
      </c>
      <c r="D33" s="176" t="s">
        <v>362</v>
      </c>
      <c r="E33" s="144" t="s">
        <v>136</v>
      </c>
      <c r="F33" s="133">
        <v>13.4</v>
      </c>
      <c r="G33" s="176">
        <f t="shared" ref="G33:G46" si="3">F33*1000</f>
        <v>13400</v>
      </c>
      <c r="H33" s="176" t="s">
        <v>635</v>
      </c>
      <c r="I33" s="142">
        <v>781.37919999999997</v>
      </c>
      <c r="J33" s="176" t="s">
        <v>636</v>
      </c>
      <c r="K33" s="176">
        <v>9340222861</v>
      </c>
      <c r="L33" s="153" t="s">
        <v>584</v>
      </c>
      <c r="M33" s="176" t="s">
        <v>637</v>
      </c>
      <c r="N33" s="176" t="s">
        <v>586</v>
      </c>
      <c r="O33" s="153" t="s">
        <v>587</v>
      </c>
      <c r="P33" s="176"/>
      <c r="Q33" s="176" t="s">
        <v>638</v>
      </c>
      <c r="R33" s="176">
        <v>96440079454</v>
      </c>
      <c r="S33" s="157" t="s">
        <v>639</v>
      </c>
      <c r="T33" s="133">
        <v>104920</v>
      </c>
      <c r="U33" s="133">
        <v>104920</v>
      </c>
      <c r="V33" s="176" t="s">
        <v>640</v>
      </c>
      <c r="W33" s="176" t="s">
        <v>614</v>
      </c>
      <c r="X33" s="176">
        <v>3</v>
      </c>
      <c r="Y33" s="176">
        <v>1</v>
      </c>
      <c r="Z33" s="176">
        <v>5</v>
      </c>
      <c r="AA33" s="176">
        <v>3.75</v>
      </c>
      <c r="AB33" s="176">
        <v>1.875</v>
      </c>
      <c r="AC33" s="156" t="s">
        <v>580</v>
      </c>
      <c r="AD33" s="176">
        <v>22</v>
      </c>
      <c r="AE33" s="176">
        <v>1</v>
      </c>
      <c r="AF33" s="176">
        <v>0</v>
      </c>
      <c r="AG33" s="176" t="s">
        <v>581</v>
      </c>
      <c r="AH33" s="176" t="s">
        <v>581</v>
      </c>
      <c r="AI33" s="176" t="s">
        <v>581</v>
      </c>
      <c r="AJ33" s="176" t="s">
        <v>581</v>
      </c>
      <c r="AK33" s="176" t="s">
        <v>581</v>
      </c>
      <c r="AL33" s="176" t="s">
        <v>581</v>
      </c>
      <c r="AM33" s="176" t="s">
        <v>581</v>
      </c>
      <c r="AN33" s="176" t="s">
        <v>581</v>
      </c>
      <c r="AO33" s="176" t="s">
        <v>581</v>
      </c>
      <c r="AP33" s="176" t="s">
        <v>581</v>
      </c>
      <c r="AQ33" s="176" t="s">
        <v>581</v>
      </c>
      <c r="AR33" s="176" t="s">
        <v>581</v>
      </c>
      <c r="AS33" s="176" t="s">
        <v>581</v>
      </c>
      <c r="AT33" s="176" t="s">
        <v>581</v>
      </c>
      <c r="AU33" s="176" t="s">
        <v>581</v>
      </c>
      <c r="AV33" s="176" t="s">
        <v>581</v>
      </c>
      <c r="AW33" s="176" t="s">
        <v>581</v>
      </c>
      <c r="AX33" s="176" t="s">
        <v>581</v>
      </c>
      <c r="AY33" s="176" t="s">
        <v>581</v>
      </c>
      <c r="AZ33" s="176" t="s">
        <v>581</v>
      </c>
      <c r="BA33" s="176"/>
    </row>
    <row r="34" spans="1:53" ht="29.25" customHeight="1">
      <c r="A34" s="170">
        <v>28</v>
      </c>
      <c r="B34" s="176" t="s">
        <v>40</v>
      </c>
      <c r="C34" s="176" t="s">
        <v>343</v>
      </c>
      <c r="D34" s="201" t="s">
        <v>424</v>
      </c>
      <c r="E34" s="134" t="s">
        <v>97</v>
      </c>
      <c r="F34" s="143">
        <v>2.5</v>
      </c>
      <c r="G34" s="176">
        <f t="shared" si="3"/>
        <v>2500</v>
      </c>
      <c r="H34" s="175" t="s">
        <v>884</v>
      </c>
      <c r="I34" s="142">
        <v>182.94</v>
      </c>
      <c r="J34" s="176" t="s">
        <v>636</v>
      </c>
      <c r="K34" s="176">
        <v>9340222861</v>
      </c>
      <c r="L34" s="153" t="s">
        <v>584</v>
      </c>
      <c r="M34" s="176" t="s">
        <v>637</v>
      </c>
      <c r="N34" s="176" t="s">
        <v>586</v>
      </c>
      <c r="O34" s="153" t="s">
        <v>587</v>
      </c>
      <c r="P34" s="158"/>
      <c r="Q34" s="176" t="s">
        <v>638</v>
      </c>
      <c r="R34" s="176">
        <v>96440079454</v>
      </c>
      <c r="S34" s="157" t="s">
        <v>639</v>
      </c>
      <c r="T34" s="133">
        <v>20000</v>
      </c>
      <c r="U34" s="180">
        <v>20000</v>
      </c>
      <c r="V34" s="175">
        <v>0</v>
      </c>
      <c r="W34" s="176" t="s">
        <v>578</v>
      </c>
      <c r="X34" s="176">
        <v>3</v>
      </c>
      <c r="Y34" s="176">
        <v>1</v>
      </c>
      <c r="Z34" s="176">
        <v>5</v>
      </c>
      <c r="AA34" s="176">
        <v>3.75</v>
      </c>
      <c r="AB34" s="176">
        <v>1.875</v>
      </c>
      <c r="AC34" s="156" t="s">
        <v>580</v>
      </c>
      <c r="AD34" s="175">
        <v>5</v>
      </c>
      <c r="AE34" s="175">
        <v>1</v>
      </c>
      <c r="AF34" s="175">
        <v>0</v>
      </c>
      <c r="AG34" s="176" t="s">
        <v>581</v>
      </c>
      <c r="AH34" s="176" t="s">
        <v>581</v>
      </c>
      <c r="AI34" s="176" t="s">
        <v>581</v>
      </c>
      <c r="AJ34" s="176" t="s">
        <v>581</v>
      </c>
      <c r="AK34" s="176" t="s">
        <v>581</v>
      </c>
      <c r="AL34" s="176" t="s">
        <v>581</v>
      </c>
      <c r="AM34" s="176" t="s">
        <v>581</v>
      </c>
      <c r="AN34" s="176" t="s">
        <v>581</v>
      </c>
      <c r="AO34" s="176" t="s">
        <v>581</v>
      </c>
      <c r="AP34" s="176" t="s">
        <v>581</v>
      </c>
      <c r="AQ34" s="176" t="s">
        <v>581</v>
      </c>
      <c r="AR34" s="176" t="s">
        <v>581</v>
      </c>
      <c r="AS34" s="176" t="s">
        <v>581</v>
      </c>
      <c r="AT34" s="176" t="s">
        <v>581</v>
      </c>
      <c r="AU34" s="176" t="s">
        <v>581</v>
      </c>
      <c r="AV34" s="176" t="s">
        <v>581</v>
      </c>
      <c r="AW34" s="176" t="s">
        <v>581</v>
      </c>
      <c r="AX34" s="176" t="s">
        <v>581</v>
      </c>
      <c r="AY34" s="176" t="s">
        <v>581</v>
      </c>
      <c r="AZ34" s="176" t="s">
        <v>581</v>
      </c>
      <c r="BA34" s="175"/>
    </row>
    <row r="35" spans="1:53" ht="29.25" customHeight="1">
      <c r="A35" s="170">
        <v>29</v>
      </c>
      <c r="B35" s="176" t="s">
        <v>40</v>
      </c>
      <c r="C35" s="176" t="s">
        <v>343</v>
      </c>
      <c r="D35" s="210"/>
      <c r="E35" s="134" t="s">
        <v>98</v>
      </c>
      <c r="F35" s="143">
        <v>1</v>
      </c>
      <c r="G35" s="176">
        <f t="shared" si="3"/>
        <v>1000</v>
      </c>
      <c r="H35" s="175" t="s">
        <v>885</v>
      </c>
      <c r="I35" s="142">
        <v>90.04</v>
      </c>
      <c r="J35" s="176" t="s">
        <v>636</v>
      </c>
      <c r="K35" s="176">
        <v>9340222861</v>
      </c>
      <c r="L35" s="153" t="s">
        <v>584</v>
      </c>
      <c r="M35" s="176" t="s">
        <v>637</v>
      </c>
      <c r="N35" s="176" t="s">
        <v>586</v>
      </c>
      <c r="O35" s="153" t="s">
        <v>587</v>
      </c>
      <c r="P35" s="158"/>
      <c r="Q35" s="176" t="s">
        <v>638</v>
      </c>
      <c r="R35" s="176">
        <v>96440079454</v>
      </c>
      <c r="S35" s="157" t="s">
        <v>639</v>
      </c>
      <c r="T35" s="133">
        <v>8000</v>
      </c>
      <c r="U35" s="180">
        <v>8000</v>
      </c>
      <c r="V35" s="175">
        <v>0</v>
      </c>
      <c r="W35" s="176" t="s">
        <v>578</v>
      </c>
      <c r="X35" s="176">
        <v>3</v>
      </c>
      <c r="Y35" s="176">
        <v>1</v>
      </c>
      <c r="Z35" s="176">
        <v>5</v>
      </c>
      <c r="AA35" s="176">
        <v>3.75</v>
      </c>
      <c r="AB35" s="176">
        <v>1.875</v>
      </c>
      <c r="AC35" s="156" t="s">
        <v>580</v>
      </c>
      <c r="AD35" s="175">
        <v>2</v>
      </c>
      <c r="AE35" s="175">
        <v>0</v>
      </c>
      <c r="AF35" s="175">
        <v>1</v>
      </c>
      <c r="AG35" s="176" t="s">
        <v>581</v>
      </c>
      <c r="AH35" s="176" t="s">
        <v>581</v>
      </c>
      <c r="AI35" s="176" t="s">
        <v>581</v>
      </c>
      <c r="AJ35" s="176" t="s">
        <v>581</v>
      </c>
      <c r="AK35" s="176" t="s">
        <v>581</v>
      </c>
      <c r="AL35" s="176" t="s">
        <v>581</v>
      </c>
      <c r="AM35" s="176" t="s">
        <v>581</v>
      </c>
      <c r="AN35" s="176" t="s">
        <v>581</v>
      </c>
      <c r="AO35" s="176" t="s">
        <v>581</v>
      </c>
      <c r="AP35" s="176" t="s">
        <v>581</v>
      </c>
      <c r="AQ35" s="176" t="s">
        <v>581</v>
      </c>
      <c r="AR35" s="176" t="s">
        <v>581</v>
      </c>
      <c r="AS35" s="176" t="s">
        <v>581</v>
      </c>
      <c r="AT35" s="176" t="s">
        <v>581</v>
      </c>
      <c r="AU35" s="176" t="s">
        <v>581</v>
      </c>
      <c r="AV35" s="176" t="s">
        <v>581</v>
      </c>
      <c r="AW35" s="176" t="s">
        <v>581</v>
      </c>
      <c r="AX35" s="176" t="s">
        <v>581</v>
      </c>
      <c r="AY35" s="176" t="s">
        <v>581</v>
      </c>
      <c r="AZ35" s="176" t="s">
        <v>581</v>
      </c>
      <c r="BA35" s="175"/>
    </row>
    <row r="36" spans="1:53" ht="29.25" customHeight="1">
      <c r="A36" s="170">
        <v>30</v>
      </c>
      <c r="B36" s="176" t="s">
        <v>40</v>
      </c>
      <c r="C36" s="176" t="s">
        <v>343</v>
      </c>
      <c r="D36" s="210"/>
      <c r="E36" s="134" t="s">
        <v>99</v>
      </c>
      <c r="F36" s="143">
        <v>4</v>
      </c>
      <c r="G36" s="176">
        <f t="shared" si="3"/>
        <v>4000</v>
      </c>
      <c r="H36" s="175" t="s">
        <v>886</v>
      </c>
      <c r="I36" s="142">
        <v>295.2</v>
      </c>
      <c r="J36" s="176" t="s">
        <v>636</v>
      </c>
      <c r="K36" s="176">
        <v>9340222861</v>
      </c>
      <c r="L36" s="153" t="s">
        <v>584</v>
      </c>
      <c r="M36" s="176" t="s">
        <v>637</v>
      </c>
      <c r="N36" s="176" t="s">
        <v>586</v>
      </c>
      <c r="O36" s="153" t="s">
        <v>587</v>
      </c>
      <c r="P36" s="158"/>
      <c r="Q36" s="176" t="s">
        <v>638</v>
      </c>
      <c r="R36" s="176">
        <v>96440079454</v>
      </c>
      <c r="S36" s="157" t="s">
        <v>639</v>
      </c>
      <c r="T36" s="133">
        <v>31600</v>
      </c>
      <c r="U36" s="180">
        <v>31600</v>
      </c>
      <c r="V36" s="175">
        <v>0</v>
      </c>
      <c r="W36" s="176" t="s">
        <v>578</v>
      </c>
      <c r="X36" s="176">
        <v>3</v>
      </c>
      <c r="Y36" s="176">
        <v>1</v>
      </c>
      <c r="Z36" s="176">
        <v>5</v>
      </c>
      <c r="AA36" s="176">
        <v>3.75</v>
      </c>
      <c r="AB36" s="176">
        <v>1.875</v>
      </c>
      <c r="AC36" s="156" t="s">
        <v>580</v>
      </c>
      <c r="AD36" s="175">
        <v>2</v>
      </c>
      <c r="AE36" s="175">
        <v>0</v>
      </c>
      <c r="AF36" s="175">
        <v>3</v>
      </c>
      <c r="AG36" s="176" t="s">
        <v>581</v>
      </c>
      <c r="AH36" s="176" t="s">
        <v>581</v>
      </c>
      <c r="AI36" s="176" t="s">
        <v>581</v>
      </c>
      <c r="AJ36" s="176" t="s">
        <v>581</v>
      </c>
      <c r="AK36" s="176" t="s">
        <v>581</v>
      </c>
      <c r="AL36" s="176" t="s">
        <v>581</v>
      </c>
      <c r="AM36" s="176" t="s">
        <v>581</v>
      </c>
      <c r="AN36" s="176" t="s">
        <v>581</v>
      </c>
      <c r="AO36" s="176" t="s">
        <v>581</v>
      </c>
      <c r="AP36" s="176" t="s">
        <v>581</v>
      </c>
      <c r="AQ36" s="176" t="s">
        <v>581</v>
      </c>
      <c r="AR36" s="176" t="s">
        <v>581</v>
      </c>
      <c r="AS36" s="176" t="s">
        <v>581</v>
      </c>
      <c r="AT36" s="176" t="s">
        <v>581</v>
      </c>
      <c r="AU36" s="176" t="s">
        <v>581</v>
      </c>
      <c r="AV36" s="176" t="s">
        <v>581</v>
      </c>
      <c r="AW36" s="176" t="s">
        <v>581</v>
      </c>
      <c r="AX36" s="176" t="s">
        <v>581</v>
      </c>
      <c r="AY36" s="176" t="s">
        <v>581</v>
      </c>
      <c r="AZ36" s="176" t="s">
        <v>581</v>
      </c>
      <c r="BA36" s="175"/>
    </row>
    <row r="37" spans="1:53" ht="29.25" customHeight="1">
      <c r="A37" s="170">
        <v>31</v>
      </c>
      <c r="B37" s="176" t="s">
        <v>40</v>
      </c>
      <c r="C37" s="176" t="s">
        <v>343</v>
      </c>
      <c r="D37" s="210"/>
      <c r="E37" s="134" t="s">
        <v>100</v>
      </c>
      <c r="F37" s="143">
        <v>4</v>
      </c>
      <c r="G37" s="176">
        <f t="shared" si="3"/>
        <v>4000</v>
      </c>
      <c r="H37" s="175" t="s">
        <v>887</v>
      </c>
      <c r="I37" s="142">
        <v>295.68</v>
      </c>
      <c r="J37" s="176" t="s">
        <v>636</v>
      </c>
      <c r="K37" s="176">
        <v>9340222861</v>
      </c>
      <c r="L37" s="153" t="s">
        <v>584</v>
      </c>
      <c r="M37" s="176" t="s">
        <v>637</v>
      </c>
      <c r="N37" s="176" t="s">
        <v>586</v>
      </c>
      <c r="O37" s="153" t="s">
        <v>587</v>
      </c>
      <c r="P37" s="158"/>
      <c r="Q37" s="176" t="s">
        <v>638</v>
      </c>
      <c r="R37" s="176">
        <v>96440079454</v>
      </c>
      <c r="S37" s="157" t="s">
        <v>639</v>
      </c>
      <c r="T37" s="133">
        <v>30800</v>
      </c>
      <c r="U37" s="180">
        <v>30800</v>
      </c>
      <c r="V37" s="175">
        <v>0</v>
      </c>
      <c r="W37" s="176" t="s">
        <v>578</v>
      </c>
      <c r="X37" s="176">
        <v>3</v>
      </c>
      <c r="Y37" s="176">
        <v>1</v>
      </c>
      <c r="Z37" s="176">
        <v>5</v>
      </c>
      <c r="AA37" s="176">
        <v>3.75</v>
      </c>
      <c r="AB37" s="176">
        <v>1.875</v>
      </c>
      <c r="AC37" s="156" t="s">
        <v>580</v>
      </c>
      <c r="AD37" s="175">
        <v>3</v>
      </c>
      <c r="AE37" s="175">
        <v>0</v>
      </c>
      <c r="AF37" s="175">
        <v>2</v>
      </c>
      <c r="AG37" s="176" t="s">
        <v>581</v>
      </c>
      <c r="AH37" s="176" t="s">
        <v>581</v>
      </c>
      <c r="AI37" s="176" t="s">
        <v>581</v>
      </c>
      <c r="AJ37" s="176" t="s">
        <v>581</v>
      </c>
      <c r="AK37" s="176" t="s">
        <v>581</v>
      </c>
      <c r="AL37" s="176" t="s">
        <v>581</v>
      </c>
      <c r="AM37" s="176" t="s">
        <v>581</v>
      </c>
      <c r="AN37" s="176" t="s">
        <v>581</v>
      </c>
      <c r="AO37" s="176" t="s">
        <v>581</v>
      </c>
      <c r="AP37" s="176" t="s">
        <v>581</v>
      </c>
      <c r="AQ37" s="176" t="s">
        <v>581</v>
      </c>
      <c r="AR37" s="176" t="s">
        <v>581</v>
      </c>
      <c r="AS37" s="176" t="s">
        <v>581</v>
      </c>
      <c r="AT37" s="176" t="s">
        <v>581</v>
      </c>
      <c r="AU37" s="176" t="s">
        <v>581</v>
      </c>
      <c r="AV37" s="176" t="s">
        <v>581</v>
      </c>
      <c r="AW37" s="176" t="s">
        <v>581</v>
      </c>
      <c r="AX37" s="176" t="s">
        <v>581</v>
      </c>
      <c r="AY37" s="176" t="s">
        <v>581</v>
      </c>
      <c r="AZ37" s="176" t="s">
        <v>581</v>
      </c>
      <c r="BA37" s="175"/>
    </row>
    <row r="38" spans="1:53" ht="29.25" customHeight="1">
      <c r="A38" s="170">
        <v>32</v>
      </c>
      <c r="B38" s="176" t="s">
        <v>40</v>
      </c>
      <c r="C38" s="176" t="s">
        <v>343</v>
      </c>
      <c r="D38" s="210"/>
      <c r="E38" s="134" t="s">
        <v>101</v>
      </c>
      <c r="F38" s="143">
        <v>2</v>
      </c>
      <c r="G38" s="176">
        <f t="shared" si="3"/>
        <v>2000</v>
      </c>
      <c r="H38" s="175" t="s">
        <v>888</v>
      </c>
      <c r="I38" s="142">
        <v>149.86000000000001</v>
      </c>
      <c r="J38" s="176" t="s">
        <v>636</v>
      </c>
      <c r="K38" s="176">
        <v>9340222861</v>
      </c>
      <c r="L38" s="153" t="s">
        <v>584</v>
      </c>
      <c r="M38" s="176" t="s">
        <v>637</v>
      </c>
      <c r="N38" s="176" t="s">
        <v>586</v>
      </c>
      <c r="O38" s="153" t="s">
        <v>587</v>
      </c>
      <c r="P38" s="158"/>
      <c r="Q38" s="176" t="s">
        <v>638</v>
      </c>
      <c r="R38" s="176">
        <v>96440079454</v>
      </c>
      <c r="S38" s="157" t="s">
        <v>639</v>
      </c>
      <c r="T38" s="133">
        <v>16000</v>
      </c>
      <c r="U38" s="180">
        <v>16000</v>
      </c>
      <c r="V38" s="175">
        <v>0</v>
      </c>
      <c r="W38" s="176" t="s">
        <v>578</v>
      </c>
      <c r="X38" s="176">
        <v>3</v>
      </c>
      <c r="Y38" s="176">
        <v>1</v>
      </c>
      <c r="Z38" s="176">
        <v>5</v>
      </c>
      <c r="AA38" s="176">
        <v>3.75</v>
      </c>
      <c r="AB38" s="176">
        <v>1.875</v>
      </c>
      <c r="AC38" s="156" t="s">
        <v>580</v>
      </c>
      <c r="AD38" s="175">
        <v>4</v>
      </c>
      <c r="AE38" s="175">
        <v>0</v>
      </c>
      <c r="AF38" s="175">
        <v>0</v>
      </c>
      <c r="AG38" s="176" t="s">
        <v>581</v>
      </c>
      <c r="AH38" s="176" t="s">
        <v>581</v>
      </c>
      <c r="AI38" s="176" t="s">
        <v>581</v>
      </c>
      <c r="AJ38" s="176" t="s">
        <v>581</v>
      </c>
      <c r="AK38" s="176" t="s">
        <v>581</v>
      </c>
      <c r="AL38" s="176" t="s">
        <v>581</v>
      </c>
      <c r="AM38" s="176" t="s">
        <v>581</v>
      </c>
      <c r="AN38" s="176" t="s">
        <v>581</v>
      </c>
      <c r="AO38" s="176" t="s">
        <v>581</v>
      </c>
      <c r="AP38" s="176" t="s">
        <v>581</v>
      </c>
      <c r="AQ38" s="176" t="s">
        <v>581</v>
      </c>
      <c r="AR38" s="176" t="s">
        <v>581</v>
      </c>
      <c r="AS38" s="176" t="s">
        <v>581</v>
      </c>
      <c r="AT38" s="176" t="s">
        <v>581</v>
      </c>
      <c r="AU38" s="176" t="s">
        <v>581</v>
      </c>
      <c r="AV38" s="176" t="s">
        <v>581</v>
      </c>
      <c r="AW38" s="176" t="s">
        <v>581</v>
      </c>
      <c r="AX38" s="176" t="s">
        <v>581</v>
      </c>
      <c r="AY38" s="176" t="s">
        <v>581</v>
      </c>
      <c r="AZ38" s="176" t="s">
        <v>581</v>
      </c>
      <c r="BA38" s="175"/>
    </row>
    <row r="39" spans="1:53" ht="29.25" customHeight="1">
      <c r="A39" s="170">
        <v>33</v>
      </c>
      <c r="B39" s="176" t="s">
        <v>40</v>
      </c>
      <c r="C39" s="176" t="s">
        <v>343</v>
      </c>
      <c r="D39" s="210"/>
      <c r="E39" s="134" t="s">
        <v>102</v>
      </c>
      <c r="F39" s="143">
        <v>2.5</v>
      </c>
      <c r="G39" s="176">
        <f t="shared" si="3"/>
        <v>2500</v>
      </c>
      <c r="H39" s="175" t="s">
        <v>889</v>
      </c>
      <c r="I39" s="142">
        <v>183.21</v>
      </c>
      <c r="J39" s="176" t="s">
        <v>636</v>
      </c>
      <c r="K39" s="176">
        <v>9340222861</v>
      </c>
      <c r="L39" s="153" t="s">
        <v>584</v>
      </c>
      <c r="M39" s="176" t="s">
        <v>637</v>
      </c>
      <c r="N39" s="176" t="s">
        <v>586</v>
      </c>
      <c r="O39" s="153" t="s">
        <v>587</v>
      </c>
      <c r="P39" s="158"/>
      <c r="Q39" s="176" t="s">
        <v>638</v>
      </c>
      <c r="R39" s="176">
        <v>96440079454</v>
      </c>
      <c r="S39" s="157" t="s">
        <v>639</v>
      </c>
      <c r="T39" s="133">
        <v>19000</v>
      </c>
      <c r="U39" s="180">
        <v>19000</v>
      </c>
      <c r="V39" s="175">
        <v>0</v>
      </c>
      <c r="W39" s="176" t="s">
        <v>578</v>
      </c>
      <c r="X39" s="176">
        <v>3</v>
      </c>
      <c r="Y39" s="176">
        <v>1</v>
      </c>
      <c r="Z39" s="176">
        <v>5</v>
      </c>
      <c r="AA39" s="176">
        <v>3.75</v>
      </c>
      <c r="AB39" s="176">
        <v>1.875</v>
      </c>
      <c r="AC39" s="156" t="s">
        <v>580</v>
      </c>
      <c r="AD39" s="175">
        <v>6</v>
      </c>
      <c r="AE39" s="175">
        <v>1</v>
      </c>
      <c r="AF39" s="175">
        <v>0</v>
      </c>
      <c r="AG39" s="176" t="s">
        <v>581</v>
      </c>
      <c r="AH39" s="176" t="s">
        <v>581</v>
      </c>
      <c r="AI39" s="176" t="s">
        <v>581</v>
      </c>
      <c r="AJ39" s="176" t="s">
        <v>581</v>
      </c>
      <c r="AK39" s="176" t="s">
        <v>581</v>
      </c>
      <c r="AL39" s="176" t="s">
        <v>581</v>
      </c>
      <c r="AM39" s="176" t="s">
        <v>581</v>
      </c>
      <c r="AN39" s="176" t="s">
        <v>581</v>
      </c>
      <c r="AO39" s="176" t="s">
        <v>581</v>
      </c>
      <c r="AP39" s="176" t="s">
        <v>581</v>
      </c>
      <c r="AQ39" s="176" t="s">
        <v>581</v>
      </c>
      <c r="AR39" s="176" t="s">
        <v>581</v>
      </c>
      <c r="AS39" s="176" t="s">
        <v>581</v>
      </c>
      <c r="AT39" s="176" t="s">
        <v>581</v>
      </c>
      <c r="AU39" s="176" t="s">
        <v>581</v>
      </c>
      <c r="AV39" s="176" t="s">
        <v>581</v>
      </c>
      <c r="AW39" s="176" t="s">
        <v>581</v>
      </c>
      <c r="AX39" s="176" t="s">
        <v>581</v>
      </c>
      <c r="AY39" s="176" t="s">
        <v>581</v>
      </c>
      <c r="AZ39" s="176" t="s">
        <v>581</v>
      </c>
      <c r="BA39" s="175"/>
    </row>
    <row r="40" spans="1:53" ht="29.25" customHeight="1">
      <c r="A40" s="170">
        <v>34</v>
      </c>
      <c r="B40" s="176" t="s">
        <v>40</v>
      </c>
      <c r="C40" s="176" t="s">
        <v>343</v>
      </c>
      <c r="D40" s="210"/>
      <c r="E40" s="134" t="s">
        <v>103</v>
      </c>
      <c r="F40" s="143">
        <v>1</v>
      </c>
      <c r="G40" s="176">
        <f t="shared" si="3"/>
        <v>1000</v>
      </c>
      <c r="H40" s="175" t="s">
        <v>890</v>
      </c>
      <c r="I40" s="142">
        <v>84.45</v>
      </c>
      <c r="J40" s="176" t="s">
        <v>636</v>
      </c>
      <c r="K40" s="176">
        <v>9340222861</v>
      </c>
      <c r="L40" s="153" t="s">
        <v>584</v>
      </c>
      <c r="M40" s="176" t="s">
        <v>637</v>
      </c>
      <c r="N40" s="176" t="s">
        <v>586</v>
      </c>
      <c r="O40" s="153" t="s">
        <v>587</v>
      </c>
      <c r="P40" s="158"/>
      <c r="Q40" s="176" t="s">
        <v>638</v>
      </c>
      <c r="R40" s="176">
        <v>96440079454</v>
      </c>
      <c r="S40" s="157" t="s">
        <v>639</v>
      </c>
      <c r="T40" s="133">
        <v>7000</v>
      </c>
      <c r="U40" s="180">
        <v>7000</v>
      </c>
      <c r="V40" s="175">
        <v>0</v>
      </c>
      <c r="W40" s="176" t="s">
        <v>578</v>
      </c>
      <c r="X40" s="176">
        <v>3</v>
      </c>
      <c r="Y40" s="176">
        <v>1</v>
      </c>
      <c r="Z40" s="176">
        <v>5</v>
      </c>
      <c r="AA40" s="176">
        <v>3.75</v>
      </c>
      <c r="AB40" s="176">
        <v>1.875</v>
      </c>
      <c r="AC40" s="156" t="s">
        <v>580</v>
      </c>
      <c r="AD40" s="175">
        <v>1</v>
      </c>
      <c r="AE40" s="175">
        <v>0</v>
      </c>
      <c r="AF40" s="175">
        <v>2</v>
      </c>
      <c r="AG40" s="176" t="s">
        <v>581</v>
      </c>
      <c r="AH40" s="176" t="s">
        <v>581</v>
      </c>
      <c r="AI40" s="176" t="s">
        <v>581</v>
      </c>
      <c r="AJ40" s="176" t="s">
        <v>581</v>
      </c>
      <c r="AK40" s="176" t="s">
        <v>581</v>
      </c>
      <c r="AL40" s="176" t="s">
        <v>581</v>
      </c>
      <c r="AM40" s="176" t="s">
        <v>581</v>
      </c>
      <c r="AN40" s="176" t="s">
        <v>581</v>
      </c>
      <c r="AO40" s="176" t="s">
        <v>581</v>
      </c>
      <c r="AP40" s="176" t="s">
        <v>581</v>
      </c>
      <c r="AQ40" s="176" t="s">
        <v>581</v>
      </c>
      <c r="AR40" s="176" t="s">
        <v>581</v>
      </c>
      <c r="AS40" s="176" t="s">
        <v>581</v>
      </c>
      <c r="AT40" s="176" t="s">
        <v>581</v>
      </c>
      <c r="AU40" s="176" t="s">
        <v>581</v>
      </c>
      <c r="AV40" s="176" t="s">
        <v>581</v>
      </c>
      <c r="AW40" s="176" t="s">
        <v>581</v>
      </c>
      <c r="AX40" s="176" t="s">
        <v>581</v>
      </c>
      <c r="AY40" s="176" t="s">
        <v>581</v>
      </c>
      <c r="AZ40" s="176" t="s">
        <v>581</v>
      </c>
      <c r="BA40" s="175"/>
    </row>
    <row r="41" spans="1:53" ht="29.25" customHeight="1">
      <c r="A41" s="170">
        <v>35</v>
      </c>
      <c r="B41" s="176" t="s">
        <v>40</v>
      </c>
      <c r="C41" s="176" t="s">
        <v>343</v>
      </c>
      <c r="D41" s="210"/>
      <c r="E41" s="134" t="s">
        <v>104</v>
      </c>
      <c r="F41" s="143">
        <v>2.5</v>
      </c>
      <c r="G41" s="176">
        <f t="shared" si="3"/>
        <v>2500</v>
      </c>
      <c r="H41" s="175" t="s">
        <v>890</v>
      </c>
      <c r="I41" s="142">
        <v>190.68</v>
      </c>
      <c r="J41" s="176" t="s">
        <v>636</v>
      </c>
      <c r="K41" s="176">
        <v>9340222861</v>
      </c>
      <c r="L41" s="153" t="s">
        <v>584</v>
      </c>
      <c r="M41" s="176" t="s">
        <v>637</v>
      </c>
      <c r="N41" s="176" t="s">
        <v>586</v>
      </c>
      <c r="O41" s="153" t="s">
        <v>587</v>
      </c>
      <c r="P41" s="158"/>
      <c r="Q41" s="176" t="s">
        <v>638</v>
      </c>
      <c r="R41" s="176">
        <v>96440079454</v>
      </c>
      <c r="S41" s="157" t="s">
        <v>639</v>
      </c>
      <c r="T41" s="133">
        <v>9880</v>
      </c>
      <c r="U41" s="180">
        <v>9880</v>
      </c>
      <c r="V41" s="175">
        <v>0</v>
      </c>
      <c r="W41" s="176" t="s">
        <v>578</v>
      </c>
      <c r="X41" s="176">
        <v>3</v>
      </c>
      <c r="Y41" s="176">
        <v>1</v>
      </c>
      <c r="Z41" s="176">
        <v>5</v>
      </c>
      <c r="AA41" s="176">
        <v>3.75</v>
      </c>
      <c r="AB41" s="176">
        <v>1.875</v>
      </c>
      <c r="AC41" s="156" t="s">
        <v>580</v>
      </c>
      <c r="AD41" s="175">
        <v>5</v>
      </c>
      <c r="AE41" s="175">
        <v>1</v>
      </c>
      <c r="AF41" s="175">
        <v>1</v>
      </c>
      <c r="AG41" s="176" t="s">
        <v>581</v>
      </c>
      <c r="AH41" s="176" t="s">
        <v>581</v>
      </c>
      <c r="AI41" s="176" t="s">
        <v>581</v>
      </c>
      <c r="AJ41" s="176" t="s">
        <v>581</v>
      </c>
      <c r="AK41" s="176" t="s">
        <v>581</v>
      </c>
      <c r="AL41" s="176" t="s">
        <v>581</v>
      </c>
      <c r="AM41" s="176" t="s">
        <v>581</v>
      </c>
      <c r="AN41" s="176" t="s">
        <v>581</v>
      </c>
      <c r="AO41" s="176" t="s">
        <v>581</v>
      </c>
      <c r="AP41" s="176" t="s">
        <v>581</v>
      </c>
      <c r="AQ41" s="176" t="s">
        <v>581</v>
      </c>
      <c r="AR41" s="176" t="s">
        <v>581</v>
      </c>
      <c r="AS41" s="176" t="s">
        <v>581</v>
      </c>
      <c r="AT41" s="176" t="s">
        <v>581</v>
      </c>
      <c r="AU41" s="176" t="s">
        <v>581</v>
      </c>
      <c r="AV41" s="176" t="s">
        <v>581</v>
      </c>
      <c r="AW41" s="176" t="s">
        <v>581</v>
      </c>
      <c r="AX41" s="176" t="s">
        <v>581</v>
      </c>
      <c r="AY41" s="176" t="s">
        <v>581</v>
      </c>
      <c r="AZ41" s="176" t="s">
        <v>581</v>
      </c>
      <c r="BA41" s="175"/>
    </row>
    <row r="42" spans="1:53" ht="29.25" customHeight="1">
      <c r="A42" s="170">
        <v>36</v>
      </c>
      <c r="B42" s="176" t="s">
        <v>40</v>
      </c>
      <c r="C42" s="176" t="s">
        <v>343</v>
      </c>
      <c r="D42" s="210"/>
      <c r="E42" s="134" t="s">
        <v>105</v>
      </c>
      <c r="F42" s="143">
        <v>1</v>
      </c>
      <c r="G42" s="176">
        <f t="shared" si="3"/>
        <v>1000</v>
      </c>
      <c r="H42" s="175" t="s">
        <v>891</v>
      </c>
      <c r="I42" s="142">
        <v>73.64</v>
      </c>
      <c r="J42" s="176" t="s">
        <v>636</v>
      </c>
      <c r="K42" s="176">
        <v>9340222861</v>
      </c>
      <c r="L42" s="153" t="s">
        <v>584</v>
      </c>
      <c r="M42" s="176" t="s">
        <v>637</v>
      </c>
      <c r="N42" s="176" t="s">
        <v>586</v>
      </c>
      <c r="O42" s="153" t="s">
        <v>587</v>
      </c>
      <c r="P42" s="158"/>
      <c r="Q42" s="176" t="s">
        <v>638</v>
      </c>
      <c r="R42" s="176">
        <v>96440079454</v>
      </c>
      <c r="S42" s="157" t="s">
        <v>639</v>
      </c>
      <c r="T42" s="133">
        <v>7600</v>
      </c>
      <c r="U42" s="180">
        <v>7600</v>
      </c>
      <c r="V42" s="175">
        <v>0</v>
      </c>
      <c r="W42" s="176" t="s">
        <v>578</v>
      </c>
      <c r="X42" s="176">
        <v>3</v>
      </c>
      <c r="Y42" s="176">
        <v>1</v>
      </c>
      <c r="Z42" s="176">
        <v>5</v>
      </c>
      <c r="AA42" s="176">
        <v>3.75</v>
      </c>
      <c r="AB42" s="176">
        <v>1.875</v>
      </c>
      <c r="AC42" s="156" t="s">
        <v>580</v>
      </c>
      <c r="AD42" s="175">
        <v>6</v>
      </c>
      <c r="AE42" s="175">
        <v>1</v>
      </c>
      <c r="AF42" s="175">
        <v>0</v>
      </c>
      <c r="AG42" s="176" t="s">
        <v>581</v>
      </c>
      <c r="AH42" s="176" t="s">
        <v>581</v>
      </c>
      <c r="AI42" s="176" t="s">
        <v>581</v>
      </c>
      <c r="AJ42" s="176" t="s">
        <v>581</v>
      </c>
      <c r="AK42" s="176" t="s">
        <v>581</v>
      </c>
      <c r="AL42" s="176" t="s">
        <v>581</v>
      </c>
      <c r="AM42" s="176" t="s">
        <v>581</v>
      </c>
      <c r="AN42" s="176" t="s">
        <v>581</v>
      </c>
      <c r="AO42" s="176" t="s">
        <v>581</v>
      </c>
      <c r="AP42" s="176" t="s">
        <v>581</v>
      </c>
      <c r="AQ42" s="176" t="s">
        <v>581</v>
      </c>
      <c r="AR42" s="176" t="s">
        <v>581</v>
      </c>
      <c r="AS42" s="176" t="s">
        <v>581</v>
      </c>
      <c r="AT42" s="176" t="s">
        <v>581</v>
      </c>
      <c r="AU42" s="176" t="s">
        <v>581</v>
      </c>
      <c r="AV42" s="176" t="s">
        <v>581</v>
      </c>
      <c r="AW42" s="176" t="s">
        <v>581</v>
      </c>
      <c r="AX42" s="176" t="s">
        <v>581</v>
      </c>
      <c r="AY42" s="176" t="s">
        <v>581</v>
      </c>
      <c r="AZ42" s="176" t="s">
        <v>581</v>
      </c>
      <c r="BA42" s="175"/>
    </row>
    <row r="43" spans="1:53" ht="29.25" customHeight="1">
      <c r="A43" s="170">
        <v>37</v>
      </c>
      <c r="B43" s="176" t="s">
        <v>40</v>
      </c>
      <c r="C43" s="176" t="s">
        <v>343</v>
      </c>
      <c r="D43" s="210"/>
      <c r="E43" s="134" t="s">
        <v>106</v>
      </c>
      <c r="F43" s="143">
        <v>8</v>
      </c>
      <c r="G43" s="176">
        <f t="shared" si="3"/>
        <v>8000</v>
      </c>
      <c r="H43" s="175" t="s">
        <v>892</v>
      </c>
      <c r="I43" s="142">
        <v>550.67999999999995</v>
      </c>
      <c r="J43" s="176" t="s">
        <v>636</v>
      </c>
      <c r="K43" s="176">
        <v>9340222861</v>
      </c>
      <c r="L43" s="153" t="s">
        <v>584</v>
      </c>
      <c r="M43" s="176" t="s">
        <v>637</v>
      </c>
      <c r="N43" s="176" t="s">
        <v>586</v>
      </c>
      <c r="O43" s="153" t="s">
        <v>587</v>
      </c>
      <c r="P43" s="158"/>
      <c r="Q43" s="176" t="s">
        <v>638</v>
      </c>
      <c r="R43" s="176">
        <v>96440079454</v>
      </c>
      <c r="S43" s="157" t="s">
        <v>639</v>
      </c>
      <c r="T43" s="133">
        <v>62200</v>
      </c>
      <c r="U43" s="180">
        <v>62200</v>
      </c>
      <c r="V43" s="175">
        <v>0</v>
      </c>
      <c r="W43" s="176" t="s">
        <v>578</v>
      </c>
      <c r="X43" s="176">
        <v>3</v>
      </c>
      <c r="Y43" s="176">
        <v>1</v>
      </c>
      <c r="Z43" s="176">
        <v>5</v>
      </c>
      <c r="AA43" s="176">
        <v>3.75</v>
      </c>
      <c r="AB43" s="176">
        <v>1.875</v>
      </c>
      <c r="AC43" s="156" t="s">
        <v>580</v>
      </c>
      <c r="AD43" s="175">
        <v>8</v>
      </c>
      <c r="AE43" s="175">
        <v>0</v>
      </c>
      <c r="AF43" s="175">
        <v>3</v>
      </c>
      <c r="AG43" s="176" t="s">
        <v>581</v>
      </c>
      <c r="AH43" s="176" t="s">
        <v>581</v>
      </c>
      <c r="AI43" s="176" t="s">
        <v>581</v>
      </c>
      <c r="AJ43" s="176" t="s">
        <v>581</v>
      </c>
      <c r="AK43" s="176" t="s">
        <v>581</v>
      </c>
      <c r="AL43" s="176" t="s">
        <v>581</v>
      </c>
      <c r="AM43" s="176" t="s">
        <v>581</v>
      </c>
      <c r="AN43" s="176" t="s">
        <v>581</v>
      </c>
      <c r="AO43" s="176" t="s">
        <v>581</v>
      </c>
      <c r="AP43" s="176" t="s">
        <v>581</v>
      </c>
      <c r="AQ43" s="176" t="s">
        <v>581</v>
      </c>
      <c r="AR43" s="176" t="s">
        <v>581</v>
      </c>
      <c r="AS43" s="176" t="s">
        <v>581</v>
      </c>
      <c r="AT43" s="176" t="s">
        <v>581</v>
      </c>
      <c r="AU43" s="176" t="s">
        <v>581</v>
      </c>
      <c r="AV43" s="176" t="s">
        <v>581</v>
      </c>
      <c r="AW43" s="176" t="s">
        <v>581</v>
      </c>
      <c r="AX43" s="176" t="s">
        <v>581</v>
      </c>
      <c r="AY43" s="176" t="s">
        <v>581</v>
      </c>
      <c r="AZ43" s="176" t="s">
        <v>581</v>
      </c>
      <c r="BA43" s="175"/>
    </row>
    <row r="44" spans="1:53" ht="29.25" customHeight="1">
      <c r="A44" s="170">
        <v>38</v>
      </c>
      <c r="B44" s="176" t="s">
        <v>40</v>
      </c>
      <c r="C44" s="176" t="s">
        <v>343</v>
      </c>
      <c r="D44" s="210"/>
      <c r="E44" s="134" t="s">
        <v>107</v>
      </c>
      <c r="F44" s="143">
        <v>0.6</v>
      </c>
      <c r="G44" s="176">
        <f t="shared" si="3"/>
        <v>600</v>
      </c>
      <c r="H44" s="175" t="s">
        <v>893</v>
      </c>
      <c r="I44" s="142">
        <v>47.1</v>
      </c>
      <c r="J44" s="176" t="s">
        <v>636</v>
      </c>
      <c r="K44" s="176">
        <v>9340222861</v>
      </c>
      <c r="L44" s="153" t="s">
        <v>584</v>
      </c>
      <c r="M44" s="176" t="s">
        <v>637</v>
      </c>
      <c r="N44" s="176" t="s">
        <v>586</v>
      </c>
      <c r="O44" s="153" t="s">
        <v>587</v>
      </c>
      <c r="P44" s="158"/>
      <c r="Q44" s="176" t="s">
        <v>638</v>
      </c>
      <c r="R44" s="176">
        <v>96440079454</v>
      </c>
      <c r="S44" s="157" t="s">
        <v>639</v>
      </c>
      <c r="T44" s="133">
        <v>3600</v>
      </c>
      <c r="U44" s="180">
        <v>3600</v>
      </c>
      <c r="V44" s="175">
        <v>0</v>
      </c>
      <c r="W44" s="176" t="s">
        <v>578</v>
      </c>
      <c r="X44" s="176">
        <v>3</v>
      </c>
      <c r="Y44" s="176">
        <v>1</v>
      </c>
      <c r="Z44" s="176">
        <v>5</v>
      </c>
      <c r="AA44" s="176">
        <v>3.75</v>
      </c>
      <c r="AB44" s="176">
        <v>1.875</v>
      </c>
      <c r="AC44" s="156" t="s">
        <v>580</v>
      </c>
      <c r="AD44" s="175">
        <v>1</v>
      </c>
      <c r="AE44" s="175">
        <v>0</v>
      </c>
      <c r="AF44" s="175">
        <v>0</v>
      </c>
      <c r="AG44" s="176" t="s">
        <v>581</v>
      </c>
      <c r="AH44" s="176" t="s">
        <v>581</v>
      </c>
      <c r="AI44" s="176" t="s">
        <v>581</v>
      </c>
      <c r="AJ44" s="176" t="s">
        <v>581</v>
      </c>
      <c r="AK44" s="176" t="s">
        <v>581</v>
      </c>
      <c r="AL44" s="176" t="s">
        <v>581</v>
      </c>
      <c r="AM44" s="176" t="s">
        <v>581</v>
      </c>
      <c r="AN44" s="176" t="s">
        <v>581</v>
      </c>
      <c r="AO44" s="176" t="s">
        <v>581</v>
      </c>
      <c r="AP44" s="176" t="s">
        <v>581</v>
      </c>
      <c r="AQ44" s="176" t="s">
        <v>581</v>
      </c>
      <c r="AR44" s="176" t="s">
        <v>581</v>
      </c>
      <c r="AS44" s="176" t="s">
        <v>581</v>
      </c>
      <c r="AT44" s="176" t="s">
        <v>581</v>
      </c>
      <c r="AU44" s="176" t="s">
        <v>581</v>
      </c>
      <c r="AV44" s="176" t="s">
        <v>581</v>
      </c>
      <c r="AW44" s="176" t="s">
        <v>581</v>
      </c>
      <c r="AX44" s="176" t="s">
        <v>581</v>
      </c>
      <c r="AY44" s="176" t="s">
        <v>581</v>
      </c>
      <c r="AZ44" s="176" t="s">
        <v>581</v>
      </c>
      <c r="BA44" s="175"/>
    </row>
    <row r="45" spans="1:53" ht="29.25" customHeight="1">
      <c r="A45" s="170">
        <v>39</v>
      </c>
      <c r="B45" s="176" t="s">
        <v>40</v>
      </c>
      <c r="C45" s="176" t="s">
        <v>343</v>
      </c>
      <c r="D45" s="210"/>
      <c r="E45" s="134" t="s">
        <v>108</v>
      </c>
      <c r="F45" s="143">
        <v>3.5</v>
      </c>
      <c r="G45" s="176">
        <f t="shared" si="3"/>
        <v>3500</v>
      </c>
      <c r="H45" s="175" t="s">
        <v>894</v>
      </c>
      <c r="I45" s="142">
        <v>264.41000000000003</v>
      </c>
      <c r="J45" s="176" t="s">
        <v>636</v>
      </c>
      <c r="K45" s="176">
        <v>9340222861</v>
      </c>
      <c r="L45" s="153" t="s">
        <v>584</v>
      </c>
      <c r="M45" s="176" t="s">
        <v>637</v>
      </c>
      <c r="N45" s="176" t="s">
        <v>586</v>
      </c>
      <c r="O45" s="153" t="s">
        <v>587</v>
      </c>
      <c r="P45" s="158"/>
      <c r="Q45" s="176" t="s">
        <v>638</v>
      </c>
      <c r="R45" s="176">
        <v>96440079454</v>
      </c>
      <c r="S45" s="157" t="s">
        <v>639</v>
      </c>
      <c r="T45" s="133">
        <v>27000</v>
      </c>
      <c r="U45" s="180">
        <v>27000</v>
      </c>
      <c r="V45" s="175">
        <v>0</v>
      </c>
      <c r="W45" s="176" t="s">
        <v>578</v>
      </c>
      <c r="X45" s="176">
        <v>3</v>
      </c>
      <c r="Y45" s="176">
        <v>1</v>
      </c>
      <c r="Z45" s="176">
        <v>5</v>
      </c>
      <c r="AA45" s="176">
        <v>3.75</v>
      </c>
      <c r="AB45" s="176">
        <v>1.875</v>
      </c>
      <c r="AC45" s="156" t="s">
        <v>580</v>
      </c>
      <c r="AD45" s="175">
        <v>3</v>
      </c>
      <c r="AE45" s="175">
        <v>0</v>
      </c>
      <c r="AF45" s="175">
        <v>1</v>
      </c>
      <c r="AG45" s="176" t="s">
        <v>581</v>
      </c>
      <c r="AH45" s="176" t="s">
        <v>581</v>
      </c>
      <c r="AI45" s="176" t="s">
        <v>581</v>
      </c>
      <c r="AJ45" s="176" t="s">
        <v>581</v>
      </c>
      <c r="AK45" s="176" t="s">
        <v>581</v>
      </c>
      <c r="AL45" s="176" t="s">
        <v>581</v>
      </c>
      <c r="AM45" s="176" t="s">
        <v>581</v>
      </c>
      <c r="AN45" s="176" t="s">
        <v>581</v>
      </c>
      <c r="AO45" s="176" t="s">
        <v>581</v>
      </c>
      <c r="AP45" s="176" t="s">
        <v>581</v>
      </c>
      <c r="AQ45" s="176" t="s">
        <v>581</v>
      </c>
      <c r="AR45" s="176" t="s">
        <v>581</v>
      </c>
      <c r="AS45" s="176" t="s">
        <v>581</v>
      </c>
      <c r="AT45" s="176" t="s">
        <v>581</v>
      </c>
      <c r="AU45" s="176" t="s">
        <v>581</v>
      </c>
      <c r="AV45" s="176" t="s">
        <v>581</v>
      </c>
      <c r="AW45" s="176" t="s">
        <v>581</v>
      </c>
      <c r="AX45" s="176" t="s">
        <v>581</v>
      </c>
      <c r="AY45" s="176" t="s">
        <v>581</v>
      </c>
      <c r="AZ45" s="176" t="s">
        <v>581</v>
      </c>
      <c r="BA45" s="175"/>
    </row>
    <row r="46" spans="1:53" ht="29.25" customHeight="1">
      <c r="A46" s="170">
        <v>40</v>
      </c>
      <c r="B46" s="176" t="s">
        <v>40</v>
      </c>
      <c r="C46" s="176" t="s">
        <v>343</v>
      </c>
      <c r="D46" s="202"/>
      <c r="E46" s="134" t="s">
        <v>109</v>
      </c>
      <c r="F46" s="143">
        <v>3</v>
      </c>
      <c r="G46" s="176">
        <f t="shared" si="3"/>
        <v>3000</v>
      </c>
      <c r="H46" s="175" t="s">
        <v>895</v>
      </c>
      <c r="I46" s="142">
        <v>229.89</v>
      </c>
      <c r="J46" s="176" t="s">
        <v>636</v>
      </c>
      <c r="K46" s="176">
        <v>9340222861</v>
      </c>
      <c r="L46" s="153" t="s">
        <v>584</v>
      </c>
      <c r="M46" s="176" t="s">
        <v>637</v>
      </c>
      <c r="N46" s="176" t="s">
        <v>586</v>
      </c>
      <c r="O46" s="153" t="s">
        <v>587</v>
      </c>
      <c r="P46" s="158"/>
      <c r="Q46" s="176" t="s">
        <v>638</v>
      </c>
      <c r="R46" s="176">
        <v>96440079454</v>
      </c>
      <c r="S46" s="157" t="s">
        <v>639</v>
      </c>
      <c r="T46" s="133">
        <v>23200</v>
      </c>
      <c r="U46" s="180">
        <v>23200</v>
      </c>
      <c r="V46" s="175">
        <v>0</v>
      </c>
      <c r="W46" s="176" t="s">
        <v>578</v>
      </c>
      <c r="X46" s="176">
        <v>3</v>
      </c>
      <c r="Y46" s="176">
        <v>1</v>
      </c>
      <c r="Z46" s="176">
        <v>5</v>
      </c>
      <c r="AA46" s="176">
        <v>3.75</v>
      </c>
      <c r="AB46" s="176">
        <v>1.875</v>
      </c>
      <c r="AC46" s="156" t="s">
        <v>580</v>
      </c>
      <c r="AD46" s="175">
        <v>2</v>
      </c>
      <c r="AE46" s="175">
        <v>0</v>
      </c>
      <c r="AF46" s="175">
        <v>1</v>
      </c>
      <c r="AG46" s="176" t="s">
        <v>581</v>
      </c>
      <c r="AH46" s="176" t="s">
        <v>581</v>
      </c>
      <c r="AI46" s="176" t="s">
        <v>581</v>
      </c>
      <c r="AJ46" s="176" t="s">
        <v>581</v>
      </c>
      <c r="AK46" s="176" t="s">
        <v>581</v>
      </c>
      <c r="AL46" s="176" t="s">
        <v>581</v>
      </c>
      <c r="AM46" s="176" t="s">
        <v>581</v>
      </c>
      <c r="AN46" s="176" t="s">
        <v>581</v>
      </c>
      <c r="AO46" s="176" t="s">
        <v>581</v>
      </c>
      <c r="AP46" s="176" t="s">
        <v>581</v>
      </c>
      <c r="AQ46" s="176" t="s">
        <v>581</v>
      </c>
      <c r="AR46" s="176" t="s">
        <v>581</v>
      </c>
      <c r="AS46" s="176" t="s">
        <v>581</v>
      </c>
      <c r="AT46" s="176" t="s">
        <v>581</v>
      </c>
      <c r="AU46" s="176" t="s">
        <v>581</v>
      </c>
      <c r="AV46" s="176" t="s">
        <v>581</v>
      </c>
      <c r="AW46" s="176" t="s">
        <v>581</v>
      </c>
      <c r="AX46" s="176" t="s">
        <v>581</v>
      </c>
      <c r="AY46" s="176" t="s">
        <v>581</v>
      </c>
      <c r="AZ46" s="176" t="s">
        <v>581</v>
      </c>
      <c r="BA46" s="175"/>
    </row>
    <row r="47" spans="1:53" ht="29.25" customHeight="1">
      <c r="A47" s="170">
        <v>41</v>
      </c>
      <c r="B47" s="176" t="s">
        <v>40</v>
      </c>
      <c r="C47" s="176" t="s">
        <v>343</v>
      </c>
      <c r="D47" s="201" t="s">
        <v>500</v>
      </c>
      <c r="E47" s="134" t="s">
        <v>502</v>
      </c>
      <c r="F47" s="143">
        <v>3.22</v>
      </c>
      <c r="G47" s="176">
        <f t="shared" ref="G47:G77" si="4">F47*1000</f>
        <v>3220</v>
      </c>
      <c r="H47" s="175" t="s">
        <v>896</v>
      </c>
      <c r="I47" s="142">
        <v>0</v>
      </c>
      <c r="J47" s="176" t="s">
        <v>636</v>
      </c>
      <c r="K47" s="176">
        <v>9340222861</v>
      </c>
      <c r="L47" s="153" t="s">
        <v>584</v>
      </c>
      <c r="M47" s="176" t="s">
        <v>637</v>
      </c>
      <c r="N47" s="176" t="s">
        <v>586</v>
      </c>
      <c r="O47" s="153" t="s">
        <v>587</v>
      </c>
      <c r="P47" s="158"/>
      <c r="Q47" s="176" t="s">
        <v>638</v>
      </c>
      <c r="R47" s="176">
        <v>96440079454</v>
      </c>
      <c r="S47" s="157" t="s">
        <v>639</v>
      </c>
      <c r="T47" s="133">
        <v>25760</v>
      </c>
      <c r="U47" s="180">
        <v>25760</v>
      </c>
      <c r="V47" s="175">
        <v>0</v>
      </c>
      <c r="W47" s="176" t="s">
        <v>578</v>
      </c>
      <c r="X47" s="176">
        <v>3</v>
      </c>
      <c r="Y47" s="176">
        <v>1</v>
      </c>
      <c r="Z47" s="176">
        <v>5</v>
      </c>
      <c r="AA47" s="176">
        <v>3.75</v>
      </c>
      <c r="AB47" s="176">
        <v>1.875</v>
      </c>
      <c r="AC47" s="156" t="s">
        <v>580</v>
      </c>
      <c r="AD47" s="175">
        <v>4</v>
      </c>
      <c r="AE47" s="175">
        <v>0</v>
      </c>
      <c r="AF47" s="175">
        <v>0</v>
      </c>
      <c r="AG47" s="176" t="s">
        <v>581</v>
      </c>
      <c r="AH47" s="176" t="s">
        <v>581</v>
      </c>
      <c r="AI47" s="176" t="s">
        <v>581</v>
      </c>
      <c r="AJ47" s="176" t="s">
        <v>581</v>
      </c>
      <c r="AK47" s="176" t="s">
        <v>581</v>
      </c>
      <c r="AL47" s="176" t="s">
        <v>581</v>
      </c>
      <c r="AM47" s="176" t="s">
        <v>581</v>
      </c>
      <c r="AN47" s="176" t="s">
        <v>581</v>
      </c>
      <c r="AO47" s="176" t="s">
        <v>581</v>
      </c>
      <c r="AP47" s="176" t="s">
        <v>581</v>
      </c>
      <c r="AQ47" s="176" t="s">
        <v>581</v>
      </c>
      <c r="AR47" s="176" t="s">
        <v>581</v>
      </c>
      <c r="AS47" s="176" t="s">
        <v>581</v>
      </c>
      <c r="AT47" s="176" t="s">
        <v>581</v>
      </c>
      <c r="AU47" s="176" t="s">
        <v>581</v>
      </c>
      <c r="AV47" s="176" t="s">
        <v>581</v>
      </c>
      <c r="AW47" s="176" t="s">
        <v>581</v>
      </c>
      <c r="AX47" s="176" t="s">
        <v>581</v>
      </c>
      <c r="AY47" s="176" t="s">
        <v>581</v>
      </c>
      <c r="AZ47" s="176" t="s">
        <v>581</v>
      </c>
      <c r="BA47" s="175"/>
    </row>
    <row r="48" spans="1:53" ht="29.25" customHeight="1">
      <c r="A48" s="170">
        <v>42</v>
      </c>
      <c r="B48" s="176" t="s">
        <v>40</v>
      </c>
      <c r="C48" s="176" t="s">
        <v>343</v>
      </c>
      <c r="D48" s="210"/>
      <c r="E48" s="134" t="s">
        <v>503</v>
      </c>
      <c r="F48" s="143">
        <v>1.956</v>
      </c>
      <c r="G48" s="176">
        <f t="shared" si="4"/>
        <v>1956</v>
      </c>
      <c r="H48" s="175" t="s">
        <v>897</v>
      </c>
      <c r="I48" s="142">
        <v>0</v>
      </c>
      <c r="J48" s="176" t="s">
        <v>636</v>
      </c>
      <c r="K48" s="176">
        <v>9340222861</v>
      </c>
      <c r="L48" s="153" t="s">
        <v>584</v>
      </c>
      <c r="M48" s="176" t="s">
        <v>637</v>
      </c>
      <c r="N48" s="176" t="s">
        <v>586</v>
      </c>
      <c r="O48" s="153" t="s">
        <v>587</v>
      </c>
      <c r="P48" s="158"/>
      <c r="Q48" s="176" t="s">
        <v>638</v>
      </c>
      <c r="R48" s="176">
        <v>96440079454</v>
      </c>
      <c r="S48" s="157" t="s">
        <v>639</v>
      </c>
      <c r="T48" s="133">
        <v>15648</v>
      </c>
      <c r="U48" s="180">
        <v>15648</v>
      </c>
      <c r="V48" s="175">
        <v>0</v>
      </c>
      <c r="W48" s="176" t="s">
        <v>578</v>
      </c>
      <c r="X48" s="176">
        <v>3</v>
      </c>
      <c r="Y48" s="176">
        <v>1</v>
      </c>
      <c r="Z48" s="176">
        <v>5</v>
      </c>
      <c r="AA48" s="176">
        <v>3.75</v>
      </c>
      <c r="AB48" s="176">
        <v>1.875</v>
      </c>
      <c r="AC48" s="156" t="s">
        <v>580</v>
      </c>
      <c r="AD48" s="175">
        <v>6</v>
      </c>
      <c r="AE48" s="175">
        <v>3</v>
      </c>
      <c r="AF48" s="175">
        <v>0</v>
      </c>
      <c r="AG48" s="176" t="s">
        <v>581</v>
      </c>
      <c r="AH48" s="176" t="s">
        <v>581</v>
      </c>
      <c r="AI48" s="176" t="s">
        <v>581</v>
      </c>
      <c r="AJ48" s="176" t="s">
        <v>581</v>
      </c>
      <c r="AK48" s="176" t="s">
        <v>581</v>
      </c>
      <c r="AL48" s="176" t="s">
        <v>581</v>
      </c>
      <c r="AM48" s="176" t="s">
        <v>581</v>
      </c>
      <c r="AN48" s="176" t="s">
        <v>581</v>
      </c>
      <c r="AO48" s="176" t="s">
        <v>581</v>
      </c>
      <c r="AP48" s="176" t="s">
        <v>581</v>
      </c>
      <c r="AQ48" s="176" t="s">
        <v>581</v>
      </c>
      <c r="AR48" s="176" t="s">
        <v>581</v>
      </c>
      <c r="AS48" s="176" t="s">
        <v>581</v>
      </c>
      <c r="AT48" s="176" t="s">
        <v>581</v>
      </c>
      <c r="AU48" s="176" t="s">
        <v>581</v>
      </c>
      <c r="AV48" s="176" t="s">
        <v>581</v>
      </c>
      <c r="AW48" s="176" t="s">
        <v>581</v>
      </c>
      <c r="AX48" s="176" t="s">
        <v>581</v>
      </c>
      <c r="AY48" s="176" t="s">
        <v>581</v>
      </c>
      <c r="AZ48" s="176" t="s">
        <v>581</v>
      </c>
      <c r="BA48" s="175"/>
    </row>
    <row r="49" spans="1:53" ht="29.25" customHeight="1">
      <c r="A49" s="170">
        <v>43</v>
      </c>
      <c r="B49" s="176" t="s">
        <v>40</v>
      </c>
      <c r="C49" s="176" t="s">
        <v>343</v>
      </c>
      <c r="D49" s="202"/>
      <c r="E49" s="134" t="s">
        <v>504</v>
      </c>
      <c r="F49" s="143">
        <v>2.9</v>
      </c>
      <c r="G49" s="176">
        <f t="shared" si="4"/>
        <v>2900</v>
      </c>
      <c r="H49" s="175" t="s">
        <v>898</v>
      </c>
      <c r="I49" s="142">
        <v>0</v>
      </c>
      <c r="J49" s="176" t="s">
        <v>636</v>
      </c>
      <c r="K49" s="176">
        <v>9340222861</v>
      </c>
      <c r="L49" s="153" t="s">
        <v>584</v>
      </c>
      <c r="M49" s="176" t="s">
        <v>637</v>
      </c>
      <c r="N49" s="176" t="s">
        <v>586</v>
      </c>
      <c r="O49" s="153" t="s">
        <v>587</v>
      </c>
      <c r="P49" s="158"/>
      <c r="Q49" s="176" t="s">
        <v>638</v>
      </c>
      <c r="R49" s="176">
        <v>96440079454</v>
      </c>
      <c r="S49" s="157" t="s">
        <v>639</v>
      </c>
      <c r="T49" s="133">
        <v>21600</v>
      </c>
      <c r="U49" s="180">
        <v>21600</v>
      </c>
      <c r="V49" s="175">
        <v>0</v>
      </c>
      <c r="W49" s="176" t="s">
        <v>578</v>
      </c>
      <c r="X49" s="176">
        <v>3</v>
      </c>
      <c r="Y49" s="176">
        <v>1</v>
      </c>
      <c r="Z49" s="176">
        <v>5</v>
      </c>
      <c r="AA49" s="176">
        <v>3.75</v>
      </c>
      <c r="AB49" s="176">
        <v>1.875</v>
      </c>
      <c r="AC49" s="156" t="s">
        <v>580</v>
      </c>
      <c r="AD49" s="175">
        <v>5</v>
      </c>
      <c r="AE49" s="175">
        <v>0</v>
      </c>
      <c r="AF49" s="175">
        <v>0</v>
      </c>
      <c r="AG49" s="176" t="s">
        <v>581</v>
      </c>
      <c r="AH49" s="176" t="s">
        <v>581</v>
      </c>
      <c r="AI49" s="176" t="s">
        <v>581</v>
      </c>
      <c r="AJ49" s="176" t="s">
        <v>581</v>
      </c>
      <c r="AK49" s="176" t="s">
        <v>581</v>
      </c>
      <c r="AL49" s="176" t="s">
        <v>581</v>
      </c>
      <c r="AM49" s="176" t="s">
        <v>581</v>
      </c>
      <c r="AN49" s="176" t="s">
        <v>581</v>
      </c>
      <c r="AO49" s="176" t="s">
        <v>581</v>
      </c>
      <c r="AP49" s="176" t="s">
        <v>581</v>
      </c>
      <c r="AQ49" s="176" t="s">
        <v>581</v>
      </c>
      <c r="AR49" s="176" t="s">
        <v>581</v>
      </c>
      <c r="AS49" s="176" t="s">
        <v>581</v>
      </c>
      <c r="AT49" s="176" t="s">
        <v>581</v>
      </c>
      <c r="AU49" s="176" t="s">
        <v>581</v>
      </c>
      <c r="AV49" s="176" t="s">
        <v>581</v>
      </c>
      <c r="AW49" s="176" t="s">
        <v>581</v>
      </c>
      <c r="AX49" s="176" t="s">
        <v>581</v>
      </c>
      <c r="AY49" s="176" t="s">
        <v>581</v>
      </c>
      <c r="AZ49" s="176" t="s">
        <v>581</v>
      </c>
      <c r="BA49" s="175"/>
    </row>
    <row r="50" spans="1:53" ht="29.25" customHeight="1">
      <c r="A50" s="170">
        <v>44</v>
      </c>
      <c r="B50" s="176" t="s">
        <v>40</v>
      </c>
      <c r="C50" s="176" t="s">
        <v>343</v>
      </c>
      <c r="D50" s="176" t="s">
        <v>501</v>
      </c>
      <c r="E50" s="134" t="s">
        <v>505</v>
      </c>
      <c r="F50" s="143">
        <v>1.56</v>
      </c>
      <c r="G50" s="176">
        <f t="shared" si="4"/>
        <v>1560</v>
      </c>
      <c r="H50" s="175" t="s">
        <v>899</v>
      </c>
      <c r="I50" s="142">
        <v>0</v>
      </c>
      <c r="J50" s="176" t="s">
        <v>636</v>
      </c>
      <c r="K50" s="176">
        <v>9340222861</v>
      </c>
      <c r="L50" s="153" t="s">
        <v>584</v>
      </c>
      <c r="M50" s="176" t="s">
        <v>637</v>
      </c>
      <c r="N50" s="176" t="s">
        <v>586</v>
      </c>
      <c r="O50" s="153" t="s">
        <v>587</v>
      </c>
      <c r="P50" s="158"/>
      <c r="Q50" s="176" t="s">
        <v>638</v>
      </c>
      <c r="R50" s="176">
        <v>96440079454</v>
      </c>
      <c r="S50" s="157" t="s">
        <v>639</v>
      </c>
      <c r="T50" s="133">
        <v>9360</v>
      </c>
      <c r="U50" s="180">
        <v>9360</v>
      </c>
      <c r="V50" s="175">
        <v>0</v>
      </c>
      <c r="W50" s="176" t="s">
        <v>578</v>
      </c>
      <c r="X50" s="176">
        <v>3</v>
      </c>
      <c r="Y50" s="176">
        <v>1</v>
      </c>
      <c r="Z50" s="176">
        <v>5</v>
      </c>
      <c r="AA50" s="176">
        <v>3.75</v>
      </c>
      <c r="AB50" s="176">
        <v>1.875</v>
      </c>
      <c r="AC50" s="156" t="s">
        <v>580</v>
      </c>
      <c r="AD50" s="175">
        <v>2</v>
      </c>
      <c r="AE50" s="175">
        <v>0</v>
      </c>
      <c r="AF50" s="175">
        <v>0</v>
      </c>
      <c r="AG50" s="176" t="s">
        <v>581</v>
      </c>
      <c r="AH50" s="176" t="s">
        <v>581</v>
      </c>
      <c r="AI50" s="176" t="s">
        <v>581</v>
      </c>
      <c r="AJ50" s="176" t="s">
        <v>581</v>
      </c>
      <c r="AK50" s="176" t="s">
        <v>581</v>
      </c>
      <c r="AL50" s="176" t="s">
        <v>581</v>
      </c>
      <c r="AM50" s="176" t="s">
        <v>581</v>
      </c>
      <c r="AN50" s="176" t="s">
        <v>581</v>
      </c>
      <c r="AO50" s="176" t="s">
        <v>581</v>
      </c>
      <c r="AP50" s="176" t="s">
        <v>581</v>
      </c>
      <c r="AQ50" s="176" t="s">
        <v>581</v>
      </c>
      <c r="AR50" s="176" t="s">
        <v>581</v>
      </c>
      <c r="AS50" s="176" t="s">
        <v>581</v>
      </c>
      <c r="AT50" s="176" t="s">
        <v>581</v>
      </c>
      <c r="AU50" s="176" t="s">
        <v>581</v>
      </c>
      <c r="AV50" s="176" t="s">
        <v>581</v>
      </c>
      <c r="AW50" s="176" t="s">
        <v>581</v>
      </c>
      <c r="AX50" s="176" t="s">
        <v>581</v>
      </c>
      <c r="AY50" s="176" t="s">
        <v>581</v>
      </c>
      <c r="AZ50" s="176" t="s">
        <v>581</v>
      </c>
      <c r="BA50" s="175"/>
    </row>
    <row r="51" spans="1:53" ht="29.25" customHeight="1">
      <c r="A51" s="170">
        <v>45</v>
      </c>
      <c r="B51" s="176" t="s">
        <v>133</v>
      </c>
      <c r="C51" s="176" t="s">
        <v>344</v>
      </c>
      <c r="D51" s="176" t="s">
        <v>363</v>
      </c>
      <c r="E51" s="134" t="s">
        <v>139</v>
      </c>
      <c r="F51" s="137">
        <v>4.3499999999999996</v>
      </c>
      <c r="G51" s="176">
        <f t="shared" si="4"/>
        <v>4350</v>
      </c>
      <c r="H51" s="176" t="s">
        <v>641</v>
      </c>
      <c r="I51" s="142">
        <v>297.36</v>
      </c>
      <c r="J51" s="176" t="s">
        <v>636</v>
      </c>
      <c r="K51" s="176">
        <v>9340222861</v>
      </c>
      <c r="L51" s="153" t="s">
        <v>584</v>
      </c>
      <c r="M51" s="176" t="s">
        <v>637</v>
      </c>
      <c r="N51" s="176" t="s">
        <v>586</v>
      </c>
      <c r="O51" s="153" t="s">
        <v>587</v>
      </c>
      <c r="P51" s="176"/>
      <c r="Q51" s="176" t="s">
        <v>642</v>
      </c>
      <c r="R51" s="176">
        <v>7354857278</v>
      </c>
      <c r="S51" s="153" t="s">
        <v>643</v>
      </c>
      <c r="T51" s="133">
        <v>42831</v>
      </c>
      <c r="U51" s="133">
        <v>42831</v>
      </c>
      <c r="V51" s="176">
        <v>0</v>
      </c>
      <c r="W51" s="176" t="s">
        <v>644</v>
      </c>
      <c r="X51" s="176">
        <v>3</v>
      </c>
      <c r="Y51" s="176">
        <v>1</v>
      </c>
      <c r="Z51" s="176">
        <v>5</v>
      </c>
      <c r="AA51" s="176">
        <v>3.75</v>
      </c>
      <c r="AB51" s="176">
        <v>1.875</v>
      </c>
      <c r="AC51" s="156" t="s">
        <v>580</v>
      </c>
      <c r="AD51" s="176">
        <v>9</v>
      </c>
      <c r="AE51" s="176">
        <v>0</v>
      </c>
      <c r="AF51" s="176">
        <v>17</v>
      </c>
      <c r="AG51" s="176" t="s">
        <v>581</v>
      </c>
      <c r="AH51" s="176" t="s">
        <v>581</v>
      </c>
      <c r="AI51" s="176" t="s">
        <v>581</v>
      </c>
      <c r="AJ51" s="176" t="s">
        <v>581</v>
      </c>
      <c r="AK51" s="176" t="s">
        <v>581</v>
      </c>
      <c r="AL51" s="176" t="s">
        <v>581</v>
      </c>
      <c r="AM51" s="176" t="s">
        <v>581</v>
      </c>
      <c r="AN51" s="176" t="s">
        <v>581</v>
      </c>
      <c r="AO51" s="176" t="s">
        <v>581</v>
      </c>
      <c r="AP51" s="176" t="s">
        <v>581</v>
      </c>
      <c r="AQ51" s="176" t="s">
        <v>581</v>
      </c>
      <c r="AR51" s="176" t="s">
        <v>581</v>
      </c>
      <c r="AS51" s="176" t="s">
        <v>581</v>
      </c>
      <c r="AT51" s="176" t="s">
        <v>581</v>
      </c>
      <c r="AU51" s="176" t="s">
        <v>581</v>
      </c>
      <c r="AV51" s="176" t="s">
        <v>581</v>
      </c>
      <c r="AW51" s="176" t="s">
        <v>581</v>
      </c>
      <c r="AX51" s="176" t="s">
        <v>581</v>
      </c>
      <c r="AY51" s="176" t="s">
        <v>581</v>
      </c>
      <c r="AZ51" s="176" t="s">
        <v>581</v>
      </c>
      <c r="BA51" s="176"/>
    </row>
    <row r="52" spans="1:53" ht="29.25" customHeight="1">
      <c r="A52" s="170">
        <v>46</v>
      </c>
      <c r="B52" s="176" t="s">
        <v>40</v>
      </c>
      <c r="C52" s="176" t="s">
        <v>344</v>
      </c>
      <c r="D52" s="201" t="s">
        <v>43</v>
      </c>
      <c r="E52" s="140" t="s">
        <v>44</v>
      </c>
      <c r="F52" s="143">
        <v>2.0499999999999998</v>
      </c>
      <c r="G52" s="176">
        <f t="shared" si="4"/>
        <v>2050</v>
      </c>
      <c r="H52" s="175" t="s">
        <v>900</v>
      </c>
      <c r="I52" s="142">
        <v>143.55000000000001</v>
      </c>
      <c r="J52" s="176" t="s">
        <v>636</v>
      </c>
      <c r="K52" s="176">
        <v>9340222861</v>
      </c>
      <c r="L52" s="153" t="s">
        <v>584</v>
      </c>
      <c r="M52" s="176" t="s">
        <v>637</v>
      </c>
      <c r="N52" s="176" t="s">
        <v>586</v>
      </c>
      <c r="O52" s="153" t="s">
        <v>587</v>
      </c>
      <c r="P52" s="158"/>
      <c r="Q52" s="176" t="s">
        <v>642</v>
      </c>
      <c r="R52" s="176">
        <v>7354857278</v>
      </c>
      <c r="S52" s="153" t="s">
        <v>643</v>
      </c>
      <c r="T52" s="133">
        <v>31500</v>
      </c>
      <c r="U52" s="180">
        <v>31500</v>
      </c>
      <c r="V52" s="175">
        <v>0</v>
      </c>
      <c r="W52" s="176" t="s">
        <v>578</v>
      </c>
      <c r="X52" s="176">
        <v>3</v>
      </c>
      <c r="Y52" s="176">
        <v>1</v>
      </c>
      <c r="Z52" s="176">
        <v>5</v>
      </c>
      <c r="AA52" s="176">
        <v>3.75</v>
      </c>
      <c r="AB52" s="176">
        <v>1.875</v>
      </c>
      <c r="AC52" s="156" t="s">
        <v>580</v>
      </c>
      <c r="AD52" s="175">
        <v>1</v>
      </c>
      <c r="AE52" s="175">
        <v>2</v>
      </c>
      <c r="AF52" s="175">
        <v>0</v>
      </c>
      <c r="AG52" s="176" t="s">
        <v>581</v>
      </c>
      <c r="AH52" s="176" t="s">
        <v>581</v>
      </c>
      <c r="AI52" s="176" t="s">
        <v>581</v>
      </c>
      <c r="AJ52" s="176" t="s">
        <v>581</v>
      </c>
      <c r="AK52" s="176" t="s">
        <v>581</v>
      </c>
      <c r="AL52" s="176" t="s">
        <v>581</v>
      </c>
      <c r="AM52" s="176" t="s">
        <v>581</v>
      </c>
      <c r="AN52" s="176" t="s">
        <v>581</v>
      </c>
      <c r="AO52" s="176" t="s">
        <v>581</v>
      </c>
      <c r="AP52" s="176" t="s">
        <v>581</v>
      </c>
      <c r="AQ52" s="176" t="s">
        <v>581</v>
      </c>
      <c r="AR52" s="176" t="s">
        <v>581</v>
      </c>
      <c r="AS52" s="176" t="s">
        <v>581</v>
      </c>
      <c r="AT52" s="176" t="s">
        <v>581</v>
      </c>
      <c r="AU52" s="176" t="s">
        <v>581</v>
      </c>
      <c r="AV52" s="176" t="s">
        <v>581</v>
      </c>
      <c r="AW52" s="176" t="s">
        <v>581</v>
      </c>
      <c r="AX52" s="176" t="s">
        <v>581</v>
      </c>
      <c r="AY52" s="176" t="s">
        <v>581</v>
      </c>
      <c r="AZ52" s="176" t="s">
        <v>581</v>
      </c>
      <c r="BA52" s="175"/>
    </row>
    <row r="53" spans="1:53" ht="29.25" customHeight="1">
      <c r="A53" s="170">
        <v>47</v>
      </c>
      <c r="B53" s="176" t="s">
        <v>40</v>
      </c>
      <c r="C53" s="176" t="s">
        <v>344</v>
      </c>
      <c r="D53" s="210"/>
      <c r="E53" s="140" t="s">
        <v>45</v>
      </c>
      <c r="F53" s="143">
        <v>2.1</v>
      </c>
      <c r="G53" s="176">
        <f t="shared" si="4"/>
        <v>2100</v>
      </c>
      <c r="H53" s="175" t="s">
        <v>901</v>
      </c>
      <c r="I53" s="142">
        <v>126.08</v>
      </c>
      <c r="J53" s="176" t="s">
        <v>636</v>
      </c>
      <c r="K53" s="176">
        <v>9340222861</v>
      </c>
      <c r="L53" s="153" t="s">
        <v>584</v>
      </c>
      <c r="M53" s="176" t="s">
        <v>637</v>
      </c>
      <c r="N53" s="176" t="s">
        <v>586</v>
      </c>
      <c r="O53" s="153" t="s">
        <v>587</v>
      </c>
      <c r="P53" s="158"/>
      <c r="Q53" s="176" t="s">
        <v>642</v>
      </c>
      <c r="R53" s="176">
        <v>7354857278</v>
      </c>
      <c r="S53" s="153" t="s">
        <v>643</v>
      </c>
      <c r="T53" s="133">
        <v>21000</v>
      </c>
      <c r="U53" s="180">
        <v>21000</v>
      </c>
      <c r="V53" s="175">
        <v>0</v>
      </c>
      <c r="W53" s="176" t="s">
        <v>578</v>
      </c>
      <c r="X53" s="176">
        <v>3</v>
      </c>
      <c r="Y53" s="176">
        <v>1</v>
      </c>
      <c r="Z53" s="176">
        <v>5</v>
      </c>
      <c r="AA53" s="176">
        <v>3.75</v>
      </c>
      <c r="AB53" s="176">
        <v>1.875</v>
      </c>
      <c r="AC53" s="156" t="s">
        <v>580</v>
      </c>
      <c r="AD53" s="175">
        <v>7</v>
      </c>
      <c r="AE53" s="175">
        <v>0</v>
      </c>
      <c r="AF53" s="175">
        <v>0</v>
      </c>
      <c r="AG53" s="176" t="s">
        <v>581</v>
      </c>
      <c r="AH53" s="176" t="s">
        <v>581</v>
      </c>
      <c r="AI53" s="176" t="s">
        <v>581</v>
      </c>
      <c r="AJ53" s="176" t="s">
        <v>581</v>
      </c>
      <c r="AK53" s="176" t="s">
        <v>581</v>
      </c>
      <c r="AL53" s="176" t="s">
        <v>581</v>
      </c>
      <c r="AM53" s="176" t="s">
        <v>581</v>
      </c>
      <c r="AN53" s="176" t="s">
        <v>581</v>
      </c>
      <c r="AO53" s="176" t="s">
        <v>581</v>
      </c>
      <c r="AP53" s="176" t="s">
        <v>581</v>
      </c>
      <c r="AQ53" s="176" t="s">
        <v>581</v>
      </c>
      <c r="AR53" s="176" t="s">
        <v>581</v>
      </c>
      <c r="AS53" s="176" t="s">
        <v>581</v>
      </c>
      <c r="AT53" s="176" t="s">
        <v>581</v>
      </c>
      <c r="AU53" s="176" t="s">
        <v>581</v>
      </c>
      <c r="AV53" s="176" t="s">
        <v>581</v>
      </c>
      <c r="AW53" s="176" t="s">
        <v>581</v>
      </c>
      <c r="AX53" s="176" t="s">
        <v>581</v>
      </c>
      <c r="AY53" s="176" t="s">
        <v>581</v>
      </c>
      <c r="AZ53" s="176" t="s">
        <v>581</v>
      </c>
      <c r="BA53" s="175"/>
    </row>
    <row r="54" spans="1:53" ht="29.25" customHeight="1">
      <c r="A54" s="170">
        <v>48</v>
      </c>
      <c r="B54" s="176" t="s">
        <v>40</v>
      </c>
      <c r="C54" s="176" t="s">
        <v>344</v>
      </c>
      <c r="D54" s="202"/>
      <c r="E54" s="140" t="s">
        <v>46</v>
      </c>
      <c r="F54" s="143">
        <v>1.75</v>
      </c>
      <c r="G54" s="176">
        <f t="shared" si="4"/>
        <v>1750</v>
      </c>
      <c r="H54" s="175" t="s">
        <v>902</v>
      </c>
      <c r="I54" s="142">
        <v>118.99</v>
      </c>
      <c r="J54" s="176" t="s">
        <v>636</v>
      </c>
      <c r="K54" s="176">
        <v>9340222861</v>
      </c>
      <c r="L54" s="153" t="s">
        <v>584</v>
      </c>
      <c r="M54" s="176" t="s">
        <v>637</v>
      </c>
      <c r="N54" s="176" t="s">
        <v>586</v>
      </c>
      <c r="O54" s="153" t="s">
        <v>587</v>
      </c>
      <c r="P54" s="158"/>
      <c r="Q54" s="176" t="s">
        <v>642</v>
      </c>
      <c r="R54" s="176">
        <v>7354857278</v>
      </c>
      <c r="S54" s="153" t="s">
        <v>643</v>
      </c>
      <c r="T54" s="133">
        <v>16000</v>
      </c>
      <c r="U54" s="180">
        <v>16000</v>
      </c>
      <c r="V54" s="175">
        <v>0</v>
      </c>
      <c r="W54" s="176" t="s">
        <v>578</v>
      </c>
      <c r="X54" s="176">
        <v>3</v>
      </c>
      <c r="Y54" s="176">
        <v>1</v>
      </c>
      <c r="Z54" s="176">
        <v>5</v>
      </c>
      <c r="AA54" s="176">
        <v>3.75</v>
      </c>
      <c r="AB54" s="176">
        <v>1.875</v>
      </c>
      <c r="AC54" s="156" t="s">
        <v>580</v>
      </c>
      <c r="AD54" s="175">
        <v>6</v>
      </c>
      <c r="AE54" s="175">
        <v>0</v>
      </c>
      <c r="AF54" s="175">
        <v>2</v>
      </c>
      <c r="AG54" s="176" t="s">
        <v>581</v>
      </c>
      <c r="AH54" s="176" t="s">
        <v>581</v>
      </c>
      <c r="AI54" s="176" t="s">
        <v>581</v>
      </c>
      <c r="AJ54" s="176" t="s">
        <v>581</v>
      </c>
      <c r="AK54" s="176" t="s">
        <v>581</v>
      </c>
      <c r="AL54" s="176" t="s">
        <v>581</v>
      </c>
      <c r="AM54" s="176" t="s">
        <v>581</v>
      </c>
      <c r="AN54" s="176" t="s">
        <v>581</v>
      </c>
      <c r="AO54" s="176" t="s">
        <v>581</v>
      </c>
      <c r="AP54" s="176" t="s">
        <v>581</v>
      </c>
      <c r="AQ54" s="176" t="s">
        <v>581</v>
      </c>
      <c r="AR54" s="176" t="s">
        <v>581</v>
      </c>
      <c r="AS54" s="176" t="s">
        <v>581</v>
      </c>
      <c r="AT54" s="176" t="s">
        <v>581</v>
      </c>
      <c r="AU54" s="176" t="s">
        <v>581</v>
      </c>
      <c r="AV54" s="176" t="s">
        <v>581</v>
      </c>
      <c r="AW54" s="176" t="s">
        <v>581</v>
      </c>
      <c r="AX54" s="176" t="s">
        <v>581</v>
      </c>
      <c r="AY54" s="176" t="s">
        <v>581</v>
      </c>
      <c r="AZ54" s="176" t="s">
        <v>581</v>
      </c>
      <c r="BA54" s="175"/>
    </row>
    <row r="55" spans="1:53" ht="29.25" customHeight="1">
      <c r="A55" s="170">
        <v>49</v>
      </c>
      <c r="B55" s="176" t="s">
        <v>47</v>
      </c>
      <c r="C55" s="176" t="s">
        <v>47</v>
      </c>
      <c r="D55" s="201" t="s">
        <v>364</v>
      </c>
      <c r="E55" s="134" t="s">
        <v>141</v>
      </c>
      <c r="F55" s="137">
        <v>7</v>
      </c>
      <c r="G55" s="176">
        <f t="shared" si="4"/>
        <v>7000</v>
      </c>
      <c r="H55" s="176" t="s">
        <v>645</v>
      </c>
      <c r="I55" s="142">
        <v>442.26560000000001</v>
      </c>
      <c r="J55" s="176" t="s">
        <v>646</v>
      </c>
      <c r="K55" s="176">
        <v>7452988888</v>
      </c>
      <c r="L55" s="157" t="s">
        <v>647</v>
      </c>
      <c r="M55" s="176" t="s">
        <v>648</v>
      </c>
      <c r="N55" s="176" t="s">
        <v>649</v>
      </c>
      <c r="O55" s="157" t="s">
        <v>650</v>
      </c>
      <c r="P55" s="176"/>
      <c r="Q55" s="176" t="s">
        <v>651</v>
      </c>
      <c r="R55" s="176">
        <v>7049595221</v>
      </c>
      <c r="S55" s="157" t="s">
        <v>652</v>
      </c>
      <c r="T55" s="133">
        <v>66900</v>
      </c>
      <c r="U55" s="133">
        <v>66900</v>
      </c>
      <c r="V55" s="176">
        <v>0</v>
      </c>
      <c r="W55" s="176" t="s">
        <v>614</v>
      </c>
      <c r="X55" s="156" t="s">
        <v>653</v>
      </c>
      <c r="Y55" s="156" t="s">
        <v>654</v>
      </c>
      <c r="Z55" s="159" t="s">
        <v>655</v>
      </c>
      <c r="AA55" s="176">
        <v>3.75</v>
      </c>
      <c r="AB55" s="176">
        <v>1.875</v>
      </c>
      <c r="AC55" s="156" t="s">
        <v>580</v>
      </c>
      <c r="AD55" s="176">
        <v>4</v>
      </c>
      <c r="AE55" s="176">
        <v>2</v>
      </c>
      <c r="AF55" s="176">
        <v>2</v>
      </c>
      <c r="AG55" s="176" t="s">
        <v>581</v>
      </c>
      <c r="AH55" s="176" t="s">
        <v>581</v>
      </c>
      <c r="AI55" s="176" t="s">
        <v>581</v>
      </c>
      <c r="AJ55" s="176" t="s">
        <v>581</v>
      </c>
      <c r="AK55" s="176" t="s">
        <v>581</v>
      </c>
      <c r="AL55" s="176" t="s">
        <v>581</v>
      </c>
      <c r="AM55" s="176" t="s">
        <v>581</v>
      </c>
      <c r="AN55" s="176" t="s">
        <v>581</v>
      </c>
      <c r="AO55" s="176" t="s">
        <v>581</v>
      </c>
      <c r="AP55" s="176" t="s">
        <v>581</v>
      </c>
      <c r="AQ55" s="176" t="s">
        <v>581</v>
      </c>
      <c r="AR55" s="176" t="s">
        <v>581</v>
      </c>
      <c r="AS55" s="176" t="s">
        <v>581</v>
      </c>
      <c r="AT55" s="176" t="s">
        <v>581</v>
      </c>
      <c r="AU55" s="176" t="s">
        <v>581</v>
      </c>
      <c r="AV55" s="176" t="s">
        <v>581</v>
      </c>
      <c r="AW55" s="176" t="s">
        <v>581</v>
      </c>
      <c r="AX55" s="176" t="s">
        <v>581</v>
      </c>
      <c r="AY55" s="176" t="s">
        <v>581</v>
      </c>
      <c r="AZ55" s="176" t="s">
        <v>581</v>
      </c>
      <c r="BA55" s="176"/>
    </row>
    <row r="56" spans="1:53" ht="29.25" customHeight="1">
      <c r="A56" s="170">
        <v>50</v>
      </c>
      <c r="B56" s="176" t="s">
        <v>47</v>
      </c>
      <c r="C56" s="176" t="s">
        <v>47</v>
      </c>
      <c r="D56" s="210"/>
      <c r="E56" s="145" t="s">
        <v>142</v>
      </c>
      <c r="F56" s="147">
        <v>0.8</v>
      </c>
      <c r="G56" s="176">
        <f t="shared" si="4"/>
        <v>800</v>
      </c>
      <c r="H56" s="176" t="s">
        <v>656</v>
      </c>
      <c r="I56" s="142">
        <v>66.270399999999995</v>
      </c>
      <c r="J56" s="176" t="s">
        <v>646</v>
      </c>
      <c r="K56" s="176">
        <v>7452988888</v>
      </c>
      <c r="L56" s="157" t="s">
        <v>647</v>
      </c>
      <c r="M56" s="176" t="s">
        <v>648</v>
      </c>
      <c r="N56" s="176" t="s">
        <v>649</v>
      </c>
      <c r="O56" s="157" t="s">
        <v>650</v>
      </c>
      <c r="P56" s="176"/>
      <c r="Q56" s="176" t="s">
        <v>651</v>
      </c>
      <c r="R56" s="176">
        <v>7049595221</v>
      </c>
      <c r="S56" s="157" t="s">
        <v>652</v>
      </c>
      <c r="T56" s="133">
        <v>7500</v>
      </c>
      <c r="U56" s="133">
        <v>7500</v>
      </c>
      <c r="V56" s="176">
        <v>0</v>
      </c>
      <c r="W56" s="176" t="s">
        <v>614</v>
      </c>
      <c r="X56" s="156" t="s">
        <v>653</v>
      </c>
      <c r="Y56" s="156" t="s">
        <v>657</v>
      </c>
      <c r="Z56" s="159" t="s">
        <v>592</v>
      </c>
      <c r="AA56" s="176">
        <v>3.75</v>
      </c>
      <c r="AB56" s="176">
        <v>1.875</v>
      </c>
      <c r="AC56" s="156" t="s">
        <v>580</v>
      </c>
      <c r="AD56" s="176">
        <v>3</v>
      </c>
      <c r="AE56" s="176">
        <v>1</v>
      </c>
      <c r="AF56" s="176">
        <v>3</v>
      </c>
      <c r="AG56" s="176" t="s">
        <v>581</v>
      </c>
      <c r="AH56" s="176" t="s">
        <v>581</v>
      </c>
      <c r="AI56" s="176" t="s">
        <v>581</v>
      </c>
      <c r="AJ56" s="176" t="s">
        <v>581</v>
      </c>
      <c r="AK56" s="176" t="s">
        <v>581</v>
      </c>
      <c r="AL56" s="176" t="s">
        <v>581</v>
      </c>
      <c r="AM56" s="176" t="s">
        <v>581</v>
      </c>
      <c r="AN56" s="176" t="s">
        <v>581</v>
      </c>
      <c r="AO56" s="176" t="s">
        <v>581</v>
      </c>
      <c r="AP56" s="176" t="s">
        <v>581</v>
      </c>
      <c r="AQ56" s="176" t="s">
        <v>581</v>
      </c>
      <c r="AR56" s="176" t="s">
        <v>581</v>
      </c>
      <c r="AS56" s="176" t="s">
        <v>581</v>
      </c>
      <c r="AT56" s="176" t="s">
        <v>581</v>
      </c>
      <c r="AU56" s="176" t="s">
        <v>581</v>
      </c>
      <c r="AV56" s="176" t="s">
        <v>581</v>
      </c>
      <c r="AW56" s="176" t="s">
        <v>581</v>
      </c>
      <c r="AX56" s="176" t="s">
        <v>581</v>
      </c>
      <c r="AY56" s="176" t="s">
        <v>581</v>
      </c>
      <c r="AZ56" s="176" t="s">
        <v>581</v>
      </c>
      <c r="BA56" s="176"/>
    </row>
    <row r="57" spans="1:53" ht="29.25" customHeight="1">
      <c r="A57" s="170">
        <v>51</v>
      </c>
      <c r="B57" s="176" t="s">
        <v>47</v>
      </c>
      <c r="C57" s="176" t="s">
        <v>47</v>
      </c>
      <c r="D57" s="201" t="s">
        <v>365</v>
      </c>
      <c r="E57" s="145" t="s">
        <v>145</v>
      </c>
      <c r="F57" s="147">
        <v>2.6</v>
      </c>
      <c r="G57" s="176">
        <f t="shared" si="4"/>
        <v>2600</v>
      </c>
      <c r="H57" s="176" t="s">
        <v>660</v>
      </c>
      <c r="I57" s="142">
        <v>250.82400000000001</v>
      </c>
      <c r="J57" s="176" t="s">
        <v>646</v>
      </c>
      <c r="K57" s="176">
        <v>7452988888</v>
      </c>
      <c r="L57" s="157" t="s">
        <v>647</v>
      </c>
      <c r="M57" s="176" t="s">
        <v>648</v>
      </c>
      <c r="N57" s="176" t="s">
        <v>649</v>
      </c>
      <c r="O57" s="157" t="s">
        <v>650</v>
      </c>
      <c r="P57" s="176"/>
      <c r="Q57" s="176" t="s">
        <v>651</v>
      </c>
      <c r="R57" s="176">
        <v>7049595221</v>
      </c>
      <c r="S57" s="157" t="s">
        <v>652</v>
      </c>
      <c r="T57" s="133">
        <v>24200</v>
      </c>
      <c r="U57" s="133">
        <v>18700</v>
      </c>
      <c r="V57" s="176">
        <v>0</v>
      </c>
      <c r="W57" s="176" t="s">
        <v>614</v>
      </c>
      <c r="X57" s="176" t="s">
        <v>661</v>
      </c>
      <c r="Y57" s="156">
        <v>1.1499999999999999</v>
      </c>
      <c r="Z57" s="159" t="s">
        <v>662</v>
      </c>
      <c r="AA57" s="176">
        <v>3.75</v>
      </c>
      <c r="AB57" s="176">
        <v>1.875</v>
      </c>
      <c r="AC57" s="156" t="s">
        <v>580</v>
      </c>
      <c r="AD57" s="176">
        <v>5</v>
      </c>
      <c r="AE57" s="176">
        <v>1</v>
      </c>
      <c r="AF57" s="176">
        <v>1</v>
      </c>
      <c r="AG57" s="176" t="s">
        <v>581</v>
      </c>
      <c r="AH57" s="176" t="s">
        <v>581</v>
      </c>
      <c r="AI57" s="176" t="s">
        <v>581</v>
      </c>
      <c r="AJ57" s="176" t="s">
        <v>581</v>
      </c>
      <c r="AK57" s="176" t="s">
        <v>581</v>
      </c>
      <c r="AL57" s="176" t="s">
        <v>581</v>
      </c>
      <c r="AM57" s="176" t="s">
        <v>581</v>
      </c>
      <c r="AN57" s="176" t="s">
        <v>581</v>
      </c>
      <c r="AO57" s="176" t="s">
        <v>581</v>
      </c>
      <c r="AP57" s="176" t="s">
        <v>581</v>
      </c>
      <c r="AQ57" s="176" t="s">
        <v>581</v>
      </c>
      <c r="AR57" s="176" t="s">
        <v>581</v>
      </c>
      <c r="AS57" s="176" t="s">
        <v>581</v>
      </c>
      <c r="AT57" s="176" t="s">
        <v>581</v>
      </c>
      <c r="AU57" s="176" t="s">
        <v>581</v>
      </c>
      <c r="AV57" s="176" t="s">
        <v>581</v>
      </c>
      <c r="AW57" s="176" t="s">
        <v>581</v>
      </c>
      <c r="AX57" s="176" t="s">
        <v>581</v>
      </c>
      <c r="AY57" s="176" t="s">
        <v>581</v>
      </c>
      <c r="AZ57" s="176" t="s">
        <v>581</v>
      </c>
      <c r="BA57" s="176"/>
    </row>
    <row r="58" spans="1:53" ht="29.25" customHeight="1">
      <c r="A58" s="170">
        <v>52</v>
      </c>
      <c r="B58" s="176" t="s">
        <v>47</v>
      </c>
      <c r="C58" s="176" t="s">
        <v>47</v>
      </c>
      <c r="D58" s="202"/>
      <c r="E58" s="145" t="s">
        <v>146</v>
      </c>
      <c r="F58" s="147">
        <v>2.2000000000000002</v>
      </c>
      <c r="G58" s="176">
        <f t="shared" si="4"/>
        <v>2200</v>
      </c>
      <c r="H58" s="176" t="s">
        <v>663</v>
      </c>
      <c r="I58" s="142">
        <v>181.80960000000002</v>
      </c>
      <c r="J58" s="176" t="s">
        <v>646</v>
      </c>
      <c r="K58" s="176">
        <v>7452988888</v>
      </c>
      <c r="L58" s="157" t="s">
        <v>647</v>
      </c>
      <c r="M58" s="176" t="s">
        <v>648</v>
      </c>
      <c r="N58" s="176" t="s">
        <v>649</v>
      </c>
      <c r="O58" s="157" t="s">
        <v>650</v>
      </c>
      <c r="P58" s="176"/>
      <c r="Q58" s="176" t="s">
        <v>664</v>
      </c>
      <c r="R58" s="176" t="s">
        <v>665</v>
      </c>
      <c r="S58" s="157" t="s">
        <v>666</v>
      </c>
      <c r="T58" s="133">
        <v>21500</v>
      </c>
      <c r="U58" s="133">
        <v>21500</v>
      </c>
      <c r="V58" s="176">
        <v>0</v>
      </c>
      <c r="W58" s="176" t="s">
        <v>578</v>
      </c>
      <c r="X58" s="176">
        <v>3</v>
      </c>
      <c r="Y58" s="176">
        <v>1</v>
      </c>
      <c r="Z58" s="176">
        <v>4</v>
      </c>
      <c r="AA58" s="176">
        <v>3.75</v>
      </c>
      <c r="AB58" s="176">
        <v>1.875</v>
      </c>
      <c r="AC58" s="156" t="s">
        <v>580</v>
      </c>
      <c r="AD58" s="176">
        <v>2</v>
      </c>
      <c r="AE58" s="176">
        <v>0</v>
      </c>
      <c r="AF58" s="176">
        <v>0</v>
      </c>
      <c r="AG58" s="176" t="s">
        <v>581</v>
      </c>
      <c r="AH58" s="176" t="s">
        <v>581</v>
      </c>
      <c r="AI58" s="176" t="s">
        <v>581</v>
      </c>
      <c r="AJ58" s="176" t="s">
        <v>581</v>
      </c>
      <c r="AK58" s="176" t="s">
        <v>581</v>
      </c>
      <c r="AL58" s="176" t="s">
        <v>581</v>
      </c>
      <c r="AM58" s="176" t="s">
        <v>581</v>
      </c>
      <c r="AN58" s="176" t="s">
        <v>581</v>
      </c>
      <c r="AO58" s="176" t="s">
        <v>581</v>
      </c>
      <c r="AP58" s="176" t="s">
        <v>581</v>
      </c>
      <c r="AQ58" s="176" t="s">
        <v>581</v>
      </c>
      <c r="AR58" s="176" t="s">
        <v>581</v>
      </c>
      <c r="AS58" s="176" t="s">
        <v>581</v>
      </c>
      <c r="AT58" s="176" t="s">
        <v>581</v>
      </c>
      <c r="AU58" s="176" t="s">
        <v>581</v>
      </c>
      <c r="AV58" s="176" t="s">
        <v>581</v>
      </c>
      <c r="AW58" s="176" t="s">
        <v>581</v>
      </c>
      <c r="AX58" s="176" t="s">
        <v>581</v>
      </c>
      <c r="AY58" s="176" t="s">
        <v>581</v>
      </c>
      <c r="AZ58" s="176" t="s">
        <v>581</v>
      </c>
      <c r="BA58" s="176"/>
    </row>
    <row r="59" spans="1:53" ht="29.25" customHeight="1">
      <c r="A59" s="170">
        <v>53</v>
      </c>
      <c r="B59" s="176" t="s">
        <v>149</v>
      </c>
      <c r="C59" s="176" t="s">
        <v>149</v>
      </c>
      <c r="D59" s="176" t="s">
        <v>367</v>
      </c>
      <c r="E59" s="146" t="s">
        <v>492</v>
      </c>
      <c r="F59" s="147">
        <v>4.8</v>
      </c>
      <c r="G59" s="176">
        <f t="shared" si="4"/>
        <v>4800</v>
      </c>
      <c r="H59" s="176" t="s">
        <v>667</v>
      </c>
      <c r="I59" s="142">
        <v>279.24959999999999</v>
      </c>
      <c r="J59" s="176" t="s">
        <v>569</v>
      </c>
      <c r="K59" s="176">
        <v>9826800774</v>
      </c>
      <c r="L59" s="153" t="s">
        <v>570</v>
      </c>
      <c r="M59" s="176" t="s">
        <v>571</v>
      </c>
      <c r="N59" s="176" t="s">
        <v>572</v>
      </c>
      <c r="O59" s="153" t="s">
        <v>573</v>
      </c>
      <c r="P59" s="176"/>
      <c r="Q59" s="176" t="s">
        <v>668</v>
      </c>
      <c r="R59" s="176">
        <v>9425868746</v>
      </c>
      <c r="S59" s="157" t="s">
        <v>669</v>
      </c>
      <c r="T59" s="133">
        <v>56900</v>
      </c>
      <c r="U59" s="133">
        <v>56900</v>
      </c>
      <c r="V59" s="176">
        <v>0</v>
      </c>
      <c r="W59" s="176" t="s">
        <v>614</v>
      </c>
      <c r="X59" s="176">
        <v>3</v>
      </c>
      <c r="Y59" s="176">
        <v>1.5</v>
      </c>
      <c r="Z59" s="176">
        <v>8</v>
      </c>
      <c r="AA59" s="176">
        <v>3.75</v>
      </c>
      <c r="AB59" s="176">
        <v>1.875</v>
      </c>
      <c r="AC59" s="156" t="s">
        <v>580</v>
      </c>
      <c r="AD59" s="176">
        <v>4</v>
      </c>
      <c r="AE59" s="176">
        <v>2</v>
      </c>
      <c r="AF59" s="176">
        <v>0</v>
      </c>
      <c r="AG59" s="176" t="s">
        <v>581</v>
      </c>
      <c r="AH59" s="176" t="s">
        <v>581</v>
      </c>
      <c r="AI59" s="176" t="s">
        <v>581</v>
      </c>
      <c r="AJ59" s="176" t="s">
        <v>581</v>
      </c>
      <c r="AK59" s="176" t="s">
        <v>581</v>
      </c>
      <c r="AL59" s="176" t="s">
        <v>581</v>
      </c>
      <c r="AM59" s="176" t="s">
        <v>581</v>
      </c>
      <c r="AN59" s="176" t="s">
        <v>581</v>
      </c>
      <c r="AO59" s="176" t="s">
        <v>581</v>
      </c>
      <c r="AP59" s="176" t="s">
        <v>581</v>
      </c>
      <c r="AQ59" s="176" t="s">
        <v>581</v>
      </c>
      <c r="AR59" s="176" t="s">
        <v>581</v>
      </c>
      <c r="AS59" s="176" t="s">
        <v>581</v>
      </c>
      <c r="AT59" s="176" t="s">
        <v>581</v>
      </c>
      <c r="AU59" s="176" t="s">
        <v>581</v>
      </c>
      <c r="AV59" s="176" t="s">
        <v>581</v>
      </c>
      <c r="AW59" s="176" t="s">
        <v>581</v>
      </c>
      <c r="AX59" s="176" t="s">
        <v>581</v>
      </c>
      <c r="AY59" s="176" t="s">
        <v>581</v>
      </c>
      <c r="AZ59" s="176" t="s">
        <v>581</v>
      </c>
      <c r="BA59" s="176"/>
    </row>
    <row r="60" spans="1:53" ht="29.25" customHeight="1">
      <c r="A60" s="170">
        <v>54</v>
      </c>
      <c r="B60" s="176" t="s">
        <v>49</v>
      </c>
      <c r="C60" s="176" t="s">
        <v>496</v>
      </c>
      <c r="D60" s="176" t="s">
        <v>51</v>
      </c>
      <c r="E60" s="140" t="s">
        <v>52</v>
      </c>
      <c r="F60" s="143">
        <v>4.5999999999999996</v>
      </c>
      <c r="G60" s="176">
        <f t="shared" si="4"/>
        <v>4600</v>
      </c>
      <c r="H60" s="175" t="s">
        <v>903</v>
      </c>
      <c r="I60" s="142">
        <v>357.58</v>
      </c>
      <c r="J60" s="176" t="s">
        <v>569</v>
      </c>
      <c r="K60" s="176">
        <v>9826800774</v>
      </c>
      <c r="L60" s="153" t="s">
        <v>570</v>
      </c>
      <c r="M60" s="176" t="s">
        <v>571</v>
      </c>
      <c r="N60" s="176" t="s">
        <v>572</v>
      </c>
      <c r="O60" s="153" t="s">
        <v>573</v>
      </c>
      <c r="P60" s="158"/>
      <c r="Q60" s="176" t="s">
        <v>668</v>
      </c>
      <c r="R60" s="176">
        <v>9425868746</v>
      </c>
      <c r="S60" s="157" t="s">
        <v>669</v>
      </c>
      <c r="T60" s="133">
        <v>27600</v>
      </c>
      <c r="U60" s="180">
        <v>27600</v>
      </c>
      <c r="V60" s="175">
        <v>0</v>
      </c>
      <c r="W60" s="176" t="s">
        <v>578</v>
      </c>
      <c r="X60" s="176">
        <v>3</v>
      </c>
      <c r="Y60" s="176">
        <v>1.5</v>
      </c>
      <c r="Z60" s="176">
        <v>8</v>
      </c>
      <c r="AA60" s="176">
        <v>3.75</v>
      </c>
      <c r="AB60" s="176">
        <v>1.875</v>
      </c>
      <c r="AC60" s="156" t="s">
        <v>580</v>
      </c>
      <c r="AD60" s="175">
        <v>1</v>
      </c>
      <c r="AE60" s="175">
        <v>0</v>
      </c>
      <c r="AF60" s="175">
        <v>0</v>
      </c>
      <c r="AG60" s="176" t="s">
        <v>581</v>
      </c>
      <c r="AH60" s="176" t="s">
        <v>581</v>
      </c>
      <c r="AI60" s="176" t="s">
        <v>581</v>
      </c>
      <c r="AJ60" s="176" t="s">
        <v>581</v>
      </c>
      <c r="AK60" s="176" t="s">
        <v>581</v>
      </c>
      <c r="AL60" s="176" t="s">
        <v>581</v>
      </c>
      <c r="AM60" s="176" t="s">
        <v>581</v>
      </c>
      <c r="AN60" s="176" t="s">
        <v>581</v>
      </c>
      <c r="AO60" s="176" t="s">
        <v>581</v>
      </c>
      <c r="AP60" s="176" t="s">
        <v>581</v>
      </c>
      <c r="AQ60" s="176" t="s">
        <v>581</v>
      </c>
      <c r="AR60" s="176" t="s">
        <v>581</v>
      </c>
      <c r="AS60" s="176" t="s">
        <v>581</v>
      </c>
      <c r="AT60" s="176" t="s">
        <v>581</v>
      </c>
      <c r="AU60" s="176" t="s">
        <v>581</v>
      </c>
      <c r="AV60" s="176" t="s">
        <v>581</v>
      </c>
      <c r="AW60" s="176" t="s">
        <v>581</v>
      </c>
      <c r="AX60" s="176" t="s">
        <v>581</v>
      </c>
      <c r="AY60" s="176" t="s">
        <v>581</v>
      </c>
      <c r="AZ60" s="176" t="s">
        <v>581</v>
      </c>
      <c r="BA60" s="175"/>
    </row>
    <row r="61" spans="1:53" ht="29.25" customHeight="1">
      <c r="A61" s="170">
        <v>55</v>
      </c>
      <c r="B61" s="176" t="s">
        <v>152</v>
      </c>
      <c r="C61" s="176" t="s">
        <v>152</v>
      </c>
      <c r="D61" s="201" t="s">
        <v>369</v>
      </c>
      <c r="E61" s="140" t="s">
        <v>156</v>
      </c>
      <c r="F61" s="149">
        <v>1.3</v>
      </c>
      <c r="G61" s="176">
        <f t="shared" si="4"/>
        <v>1300</v>
      </c>
      <c r="H61" s="176" t="s">
        <v>670</v>
      </c>
      <c r="I61" s="142">
        <v>104.7088</v>
      </c>
      <c r="J61" s="176" t="s">
        <v>671</v>
      </c>
      <c r="K61" s="176">
        <v>9993188888</v>
      </c>
      <c r="L61" s="153" t="s">
        <v>672</v>
      </c>
      <c r="M61" s="176" t="s">
        <v>673</v>
      </c>
      <c r="N61" s="176">
        <v>7771009078</v>
      </c>
      <c r="O61" s="153" t="s">
        <v>674</v>
      </c>
      <c r="P61" s="176"/>
      <c r="Q61" s="176" t="s">
        <v>675</v>
      </c>
      <c r="R61" s="176" t="s">
        <v>676</v>
      </c>
      <c r="S61" s="153" t="s">
        <v>677</v>
      </c>
      <c r="T61" s="133">
        <v>8520</v>
      </c>
      <c r="U61" s="133">
        <v>2120</v>
      </c>
      <c r="V61" s="176" t="s">
        <v>678</v>
      </c>
      <c r="W61" s="176" t="s">
        <v>679</v>
      </c>
      <c r="X61" s="176">
        <v>3</v>
      </c>
      <c r="Y61" s="176" t="s">
        <v>657</v>
      </c>
      <c r="Z61" s="155" t="s">
        <v>680</v>
      </c>
      <c r="AA61" s="176">
        <v>3.75</v>
      </c>
      <c r="AB61" s="176">
        <v>1.875</v>
      </c>
      <c r="AC61" s="156" t="s">
        <v>580</v>
      </c>
      <c r="AD61" s="176">
        <v>3</v>
      </c>
      <c r="AE61" s="176">
        <v>0</v>
      </c>
      <c r="AF61" s="176">
        <v>0</v>
      </c>
      <c r="AG61" s="176" t="s">
        <v>581</v>
      </c>
      <c r="AH61" s="176" t="s">
        <v>581</v>
      </c>
      <c r="AI61" s="176" t="s">
        <v>581</v>
      </c>
      <c r="AJ61" s="176" t="s">
        <v>581</v>
      </c>
      <c r="AK61" s="176" t="s">
        <v>581</v>
      </c>
      <c r="AL61" s="176" t="s">
        <v>581</v>
      </c>
      <c r="AM61" s="176" t="s">
        <v>581</v>
      </c>
      <c r="AN61" s="176" t="s">
        <v>581</v>
      </c>
      <c r="AO61" s="176" t="s">
        <v>581</v>
      </c>
      <c r="AP61" s="176" t="s">
        <v>581</v>
      </c>
      <c r="AQ61" s="176" t="s">
        <v>581</v>
      </c>
      <c r="AR61" s="176" t="s">
        <v>581</v>
      </c>
      <c r="AS61" s="176" t="s">
        <v>581</v>
      </c>
      <c r="AT61" s="176" t="s">
        <v>581</v>
      </c>
      <c r="AU61" s="176" t="s">
        <v>581</v>
      </c>
      <c r="AV61" s="176" t="s">
        <v>581</v>
      </c>
      <c r="AW61" s="176" t="s">
        <v>581</v>
      </c>
      <c r="AX61" s="176" t="s">
        <v>581</v>
      </c>
      <c r="AY61" s="176" t="s">
        <v>581</v>
      </c>
      <c r="AZ61" s="176" t="s">
        <v>581</v>
      </c>
      <c r="BA61" s="176"/>
    </row>
    <row r="62" spans="1:53" ht="29.25" customHeight="1">
      <c r="A62" s="170">
        <v>56</v>
      </c>
      <c r="B62" s="176" t="s">
        <v>152</v>
      </c>
      <c r="C62" s="176" t="s">
        <v>152</v>
      </c>
      <c r="D62" s="202"/>
      <c r="E62" s="140" t="s">
        <v>157</v>
      </c>
      <c r="F62" s="149">
        <v>1.4</v>
      </c>
      <c r="G62" s="176">
        <f t="shared" si="4"/>
        <v>1400</v>
      </c>
      <c r="H62" s="176" t="s">
        <v>681</v>
      </c>
      <c r="I62" s="142">
        <v>78.489599999999996</v>
      </c>
      <c r="J62" s="176" t="s">
        <v>671</v>
      </c>
      <c r="K62" s="176">
        <v>9993188888</v>
      </c>
      <c r="L62" s="153" t="s">
        <v>672</v>
      </c>
      <c r="M62" s="176" t="s">
        <v>673</v>
      </c>
      <c r="N62" s="176">
        <v>7771009078</v>
      </c>
      <c r="O62" s="153" t="s">
        <v>674</v>
      </c>
      <c r="P62" s="176"/>
      <c r="Q62" s="176" t="s">
        <v>682</v>
      </c>
      <c r="R62" s="176" t="s">
        <v>683</v>
      </c>
      <c r="S62" s="153" t="s">
        <v>677</v>
      </c>
      <c r="T62" s="133">
        <v>15400</v>
      </c>
      <c r="U62" s="133">
        <v>15400</v>
      </c>
      <c r="V62" s="176" t="s">
        <v>684</v>
      </c>
      <c r="W62" s="176" t="s">
        <v>578</v>
      </c>
      <c r="X62" s="176">
        <v>3</v>
      </c>
      <c r="Y62" s="176" t="s">
        <v>657</v>
      </c>
      <c r="Z62" s="155" t="s">
        <v>680</v>
      </c>
      <c r="AA62" s="176">
        <v>3.75</v>
      </c>
      <c r="AB62" s="176">
        <v>1.875</v>
      </c>
      <c r="AC62" s="156" t="s">
        <v>580</v>
      </c>
      <c r="AD62" s="176">
        <v>2</v>
      </c>
      <c r="AE62" s="176">
        <v>0</v>
      </c>
      <c r="AF62" s="176">
        <v>0</v>
      </c>
      <c r="AG62" s="176" t="s">
        <v>581</v>
      </c>
      <c r="AH62" s="176" t="s">
        <v>581</v>
      </c>
      <c r="AI62" s="176" t="s">
        <v>581</v>
      </c>
      <c r="AJ62" s="176" t="s">
        <v>581</v>
      </c>
      <c r="AK62" s="176" t="s">
        <v>581</v>
      </c>
      <c r="AL62" s="176" t="s">
        <v>581</v>
      </c>
      <c r="AM62" s="176" t="s">
        <v>581</v>
      </c>
      <c r="AN62" s="176" t="s">
        <v>581</v>
      </c>
      <c r="AO62" s="176" t="s">
        <v>581</v>
      </c>
      <c r="AP62" s="176" t="s">
        <v>581</v>
      </c>
      <c r="AQ62" s="176" t="s">
        <v>581</v>
      </c>
      <c r="AR62" s="176" t="s">
        <v>581</v>
      </c>
      <c r="AS62" s="176" t="s">
        <v>581</v>
      </c>
      <c r="AT62" s="176" t="s">
        <v>581</v>
      </c>
      <c r="AU62" s="176" t="s">
        <v>581</v>
      </c>
      <c r="AV62" s="176" t="s">
        <v>581</v>
      </c>
      <c r="AW62" s="176" t="s">
        <v>581</v>
      </c>
      <c r="AX62" s="176" t="s">
        <v>581</v>
      </c>
      <c r="AY62" s="176" t="s">
        <v>581</v>
      </c>
      <c r="AZ62" s="176" t="s">
        <v>581</v>
      </c>
      <c r="BA62" s="176"/>
    </row>
    <row r="63" spans="1:53" ht="29.25" customHeight="1">
      <c r="A63" s="170">
        <v>57</v>
      </c>
      <c r="B63" s="176" t="s">
        <v>152</v>
      </c>
      <c r="C63" s="176" t="s">
        <v>152</v>
      </c>
      <c r="D63" s="176" t="s">
        <v>368</v>
      </c>
      <c r="E63" s="146" t="s">
        <v>154</v>
      </c>
      <c r="F63" s="148">
        <v>4.25</v>
      </c>
      <c r="G63" s="176">
        <f t="shared" si="4"/>
        <v>4250</v>
      </c>
      <c r="H63" s="176" t="s">
        <v>685</v>
      </c>
      <c r="I63" s="142">
        <v>306.43200000000002</v>
      </c>
      <c r="J63" s="176" t="s">
        <v>671</v>
      </c>
      <c r="K63" s="176">
        <v>9993188888</v>
      </c>
      <c r="L63" s="153" t="s">
        <v>672</v>
      </c>
      <c r="M63" s="176" t="s">
        <v>673</v>
      </c>
      <c r="N63" s="176">
        <v>7771009078</v>
      </c>
      <c r="O63" s="153" t="s">
        <v>674</v>
      </c>
      <c r="P63" s="176"/>
      <c r="Q63" s="176" t="s">
        <v>686</v>
      </c>
      <c r="R63" s="176" t="s">
        <v>687</v>
      </c>
      <c r="S63" s="153" t="s">
        <v>677</v>
      </c>
      <c r="T63" s="133">
        <v>51000</v>
      </c>
      <c r="U63" s="133">
        <v>43800</v>
      </c>
      <c r="V63" s="176" t="s">
        <v>688</v>
      </c>
      <c r="W63" s="176" t="s">
        <v>689</v>
      </c>
      <c r="X63" s="176">
        <v>3</v>
      </c>
      <c r="Y63" s="176" t="s">
        <v>657</v>
      </c>
      <c r="Z63" s="155" t="s">
        <v>680</v>
      </c>
      <c r="AA63" s="176">
        <v>3.75</v>
      </c>
      <c r="AB63" s="176">
        <v>1.875</v>
      </c>
      <c r="AC63" s="156" t="s">
        <v>580</v>
      </c>
      <c r="AD63" s="176">
        <v>3</v>
      </c>
      <c r="AE63" s="176">
        <v>4</v>
      </c>
      <c r="AF63" s="176">
        <v>1</v>
      </c>
      <c r="AG63" s="176" t="s">
        <v>581</v>
      </c>
      <c r="AH63" s="176" t="s">
        <v>581</v>
      </c>
      <c r="AI63" s="176" t="s">
        <v>581</v>
      </c>
      <c r="AJ63" s="176" t="s">
        <v>581</v>
      </c>
      <c r="AK63" s="176" t="s">
        <v>581</v>
      </c>
      <c r="AL63" s="176" t="s">
        <v>581</v>
      </c>
      <c r="AM63" s="176" t="s">
        <v>581</v>
      </c>
      <c r="AN63" s="176" t="s">
        <v>581</v>
      </c>
      <c r="AO63" s="176" t="s">
        <v>581</v>
      </c>
      <c r="AP63" s="176" t="s">
        <v>581</v>
      </c>
      <c r="AQ63" s="176" t="s">
        <v>581</v>
      </c>
      <c r="AR63" s="176" t="s">
        <v>581</v>
      </c>
      <c r="AS63" s="176" t="s">
        <v>581</v>
      </c>
      <c r="AT63" s="176" t="s">
        <v>581</v>
      </c>
      <c r="AU63" s="176" t="s">
        <v>581</v>
      </c>
      <c r="AV63" s="176" t="s">
        <v>581</v>
      </c>
      <c r="AW63" s="176" t="s">
        <v>581</v>
      </c>
      <c r="AX63" s="176" t="s">
        <v>581</v>
      </c>
      <c r="AY63" s="176" t="s">
        <v>581</v>
      </c>
      <c r="AZ63" s="176" t="s">
        <v>581</v>
      </c>
      <c r="BA63" s="176"/>
    </row>
    <row r="64" spans="1:53" ht="29.25" customHeight="1">
      <c r="A64" s="170">
        <v>58</v>
      </c>
      <c r="B64" s="176" t="s">
        <v>158</v>
      </c>
      <c r="C64" s="176" t="s">
        <v>345</v>
      </c>
      <c r="D64" s="176" t="s">
        <v>370</v>
      </c>
      <c r="E64" s="140" t="s">
        <v>493</v>
      </c>
      <c r="F64" s="149">
        <v>2.15</v>
      </c>
      <c r="G64" s="176">
        <f t="shared" si="4"/>
        <v>2150</v>
      </c>
      <c r="H64" s="176" t="s">
        <v>690</v>
      </c>
      <c r="I64" s="142">
        <v>156.03840000000002</v>
      </c>
      <c r="J64" s="176" t="s">
        <v>569</v>
      </c>
      <c r="K64" s="176">
        <v>9826800774</v>
      </c>
      <c r="L64" s="153" t="s">
        <v>570</v>
      </c>
      <c r="M64" s="176" t="s">
        <v>624</v>
      </c>
      <c r="N64" s="176" t="s">
        <v>572</v>
      </c>
      <c r="O64" s="153" t="s">
        <v>573</v>
      </c>
      <c r="P64" s="154"/>
      <c r="Q64" s="176" t="s">
        <v>691</v>
      </c>
      <c r="R64" s="176" t="s">
        <v>692</v>
      </c>
      <c r="S64" s="153" t="s">
        <v>576</v>
      </c>
      <c r="T64" s="133">
        <v>23700</v>
      </c>
      <c r="U64" s="133">
        <v>13800</v>
      </c>
      <c r="V64" s="176" t="s">
        <v>693</v>
      </c>
      <c r="W64" s="176" t="s">
        <v>578</v>
      </c>
      <c r="X64" s="176">
        <v>3</v>
      </c>
      <c r="Y64" s="176" t="s">
        <v>657</v>
      </c>
      <c r="Z64" s="155" t="s">
        <v>680</v>
      </c>
      <c r="AA64" s="176">
        <v>3.75</v>
      </c>
      <c r="AB64" s="176">
        <v>1.875</v>
      </c>
      <c r="AC64" s="156" t="s">
        <v>580</v>
      </c>
      <c r="AD64" s="176">
        <v>2</v>
      </c>
      <c r="AE64" s="176">
        <v>0</v>
      </c>
      <c r="AF64" s="176">
        <v>0</v>
      </c>
      <c r="AG64" s="176" t="s">
        <v>581</v>
      </c>
      <c r="AH64" s="176" t="s">
        <v>581</v>
      </c>
      <c r="AI64" s="176" t="s">
        <v>581</v>
      </c>
      <c r="AJ64" s="176" t="s">
        <v>581</v>
      </c>
      <c r="AK64" s="176" t="s">
        <v>581</v>
      </c>
      <c r="AL64" s="176" t="s">
        <v>581</v>
      </c>
      <c r="AM64" s="176" t="s">
        <v>581</v>
      </c>
      <c r="AN64" s="176" t="s">
        <v>581</v>
      </c>
      <c r="AO64" s="176" t="s">
        <v>581</v>
      </c>
      <c r="AP64" s="176" t="s">
        <v>581</v>
      </c>
      <c r="AQ64" s="176" t="s">
        <v>581</v>
      </c>
      <c r="AR64" s="176" t="s">
        <v>581</v>
      </c>
      <c r="AS64" s="176" t="s">
        <v>581</v>
      </c>
      <c r="AT64" s="176" t="s">
        <v>581</v>
      </c>
      <c r="AU64" s="176" t="s">
        <v>581</v>
      </c>
      <c r="AV64" s="176" t="s">
        <v>581</v>
      </c>
      <c r="AW64" s="176" t="s">
        <v>581</v>
      </c>
      <c r="AX64" s="176" t="s">
        <v>581</v>
      </c>
      <c r="AY64" s="176" t="s">
        <v>581</v>
      </c>
      <c r="AZ64" s="176" t="s">
        <v>581</v>
      </c>
      <c r="BA64" s="176"/>
    </row>
    <row r="65" spans="1:53" ht="29.25" customHeight="1">
      <c r="A65" s="170">
        <v>59</v>
      </c>
      <c r="B65" s="176" t="s">
        <v>158</v>
      </c>
      <c r="C65" s="176" t="s">
        <v>346</v>
      </c>
      <c r="D65" s="201" t="s">
        <v>371</v>
      </c>
      <c r="E65" s="140" t="s">
        <v>164</v>
      </c>
      <c r="F65" s="149">
        <v>2.9</v>
      </c>
      <c r="G65" s="176">
        <f t="shared" si="4"/>
        <v>2900</v>
      </c>
      <c r="H65" s="176" t="s">
        <v>702</v>
      </c>
      <c r="I65" s="142">
        <v>174.29439999999997</v>
      </c>
      <c r="J65" s="176" t="s">
        <v>569</v>
      </c>
      <c r="K65" s="176">
        <v>9826800774</v>
      </c>
      <c r="L65" s="153" t="s">
        <v>570</v>
      </c>
      <c r="M65" s="176" t="s">
        <v>624</v>
      </c>
      <c r="N65" s="176" t="s">
        <v>572</v>
      </c>
      <c r="O65" s="153" t="s">
        <v>573</v>
      </c>
      <c r="P65" s="154"/>
      <c r="Q65" s="176" t="s">
        <v>703</v>
      </c>
      <c r="R65" s="160" t="s">
        <v>704</v>
      </c>
      <c r="S65" s="153" t="s">
        <v>576</v>
      </c>
      <c r="T65" s="133">
        <v>26875</v>
      </c>
      <c r="U65" s="133">
        <v>26875</v>
      </c>
      <c r="V65" s="176">
        <v>0</v>
      </c>
      <c r="W65" s="176" t="s">
        <v>578</v>
      </c>
      <c r="X65" s="155" t="s">
        <v>705</v>
      </c>
      <c r="Y65" s="176">
        <v>0.5</v>
      </c>
      <c r="Z65" s="155" t="s">
        <v>706</v>
      </c>
      <c r="AA65" s="176">
        <v>3.75</v>
      </c>
      <c r="AB65" s="176">
        <v>1.875</v>
      </c>
      <c r="AC65" s="156" t="s">
        <v>580</v>
      </c>
      <c r="AD65" s="176">
        <v>6</v>
      </c>
      <c r="AE65" s="176">
        <v>0</v>
      </c>
      <c r="AF65" s="176">
        <v>0</v>
      </c>
      <c r="AG65" s="176" t="s">
        <v>581</v>
      </c>
      <c r="AH65" s="176" t="s">
        <v>581</v>
      </c>
      <c r="AI65" s="176" t="s">
        <v>581</v>
      </c>
      <c r="AJ65" s="176" t="s">
        <v>581</v>
      </c>
      <c r="AK65" s="176" t="s">
        <v>581</v>
      </c>
      <c r="AL65" s="176" t="s">
        <v>581</v>
      </c>
      <c r="AM65" s="176" t="s">
        <v>581</v>
      </c>
      <c r="AN65" s="176" t="s">
        <v>581</v>
      </c>
      <c r="AO65" s="176" t="s">
        <v>581</v>
      </c>
      <c r="AP65" s="176" t="s">
        <v>581</v>
      </c>
      <c r="AQ65" s="176" t="s">
        <v>581</v>
      </c>
      <c r="AR65" s="176" t="s">
        <v>581</v>
      </c>
      <c r="AS65" s="176" t="s">
        <v>581</v>
      </c>
      <c r="AT65" s="176" t="s">
        <v>581</v>
      </c>
      <c r="AU65" s="176" t="s">
        <v>581</v>
      </c>
      <c r="AV65" s="176" t="s">
        <v>581</v>
      </c>
      <c r="AW65" s="176" t="s">
        <v>581</v>
      </c>
      <c r="AX65" s="176" t="s">
        <v>581</v>
      </c>
      <c r="AY65" s="176" t="s">
        <v>581</v>
      </c>
      <c r="AZ65" s="176" t="s">
        <v>581</v>
      </c>
      <c r="BA65" s="176"/>
    </row>
    <row r="66" spans="1:53" ht="29.25" customHeight="1">
      <c r="A66" s="170">
        <v>60</v>
      </c>
      <c r="B66" s="176" t="s">
        <v>158</v>
      </c>
      <c r="C66" s="176" t="s">
        <v>346</v>
      </c>
      <c r="D66" s="210"/>
      <c r="E66" s="140" t="s">
        <v>165</v>
      </c>
      <c r="F66" s="149">
        <v>1.7</v>
      </c>
      <c r="G66" s="176">
        <f t="shared" si="4"/>
        <v>1700</v>
      </c>
      <c r="H66" s="176" t="s">
        <v>707</v>
      </c>
      <c r="I66" s="142">
        <v>104.8768</v>
      </c>
      <c r="J66" s="176" t="s">
        <v>569</v>
      </c>
      <c r="K66" s="176">
        <v>9826800774</v>
      </c>
      <c r="L66" s="153" t="s">
        <v>570</v>
      </c>
      <c r="M66" s="176" t="s">
        <v>624</v>
      </c>
      <c r="N66" s="176" t="s">
        <v>572</v>
      </c>
      <c r="O66" s="153" t="s">
        <v>573</v>
      </c>
      <c r="P66" s="154"/>
      <c r="Q66" s="176" t="s">
        <v>708</v>
      </c>
      <c r="R66" s="176" t="s">
        <v>709</v>
      </c>
      <c r="S66" s="153" t="s">
        <v>576</v>
      </c>
      <c r="T66" s="133">
        <v>16125</v>
      </c>
      <c r="U66" s="133">
        <v>16125</v>
      </c>
      <c r="V66" s="176" t="s">
        <v>710</v>
      </c>
      <c r="W66" s="176" t="s">
        <v>578</v>
      </c>
      <c r="X66" s="176">
        <v>3</v>
      </c>
      <c r="Y66" s="176" t="s">
        <v>657</v>
      </c>
      <c r="Z66" s="155" t="s">
        <v>680</v>
      </c>
      <c r="AA66" s="176">
        <v>3.75</v>
      </c>
      <c r="AB66" s="176">
        <v>1.875</v>
      </c>
      <c r="AC66" s="156" t="s">
        <v>580</v>
      </c>
      <c r="AD66" s="176">
        <v>4</v>
      </c>
      <c r="AE66" s="176">
        <v>0</v>
      </c>
      <c r="AF66" s="176">
        <v>0</v>
      </c>
      <c r="AG66" s="176" t="s">
        <v>581</v>
      </c>
      <c r="AH66" s="176" t="s">
        <v>581</v>
      </c>
      <c r="AI66" s="176" t="s">
        <v>581</v>
      </c>
      <c r="AJ66" s="176" t="s">
        <v>581</v>
      </c>
      <c r="AK66" s="176" t="s">
        <v>581</v>
      </c>
      <c r="AL66" s="176" t="s">
        <v>581</v>
      </c>
      <c r="AM66" s="176" t="s">
        <v>581</v>
      </c>
      <c r="AN66" s="176" t="s">
        <v>581</v>
      </c>
      <c r="AO66" s="176" t="s">
        <v>581</v>
      </c>
      <c r="AP66" s="176" t="s">
        <v>581</v>
      </c>
      <c r="AQ66" s="176" t="s">
        <v>581</v>
      </c>
      <c r="AR66" s="176" t="s">
        <v>581</v>
      </c>
      <c r="AS66" s="176" t="s">
        <v>581</v>
      </c>
      <c r="AT66" s="176" t="s">
        <v>581</v>
      </c>
      <c r="AU66" s="176" t="s">
        <v>581</v>
      </c>
      <c r="AV66" s="176" t="s">
        <v>581</v>
      </c>
      <c r="AW66" s="176" t="s">
        <v>581</v>
      </c>
      <c r="AX66" s="176" t="s">
        <v>581</v>
      </c>
      <c r="AY66" s="176" t="s">
        <v>581</v>
      </c>
      <c r="AZ66" s="176" t="s">
        <v>581</v>
      </c>
      <c r="BA66" s="176"/>
    </row>
    <row r="67" spans="1:53" ht="29.25" customHeight="1">
      <c r="A67" s="170">
        <v>61</v>
      </c>
      <c r="B67" s="176" t="s">
        <v>158</v>
      </c>
      <c r="C67" s="176" t="s">
        <v>346</v>
      </c>
      <c r="D67" s="202"/>
      <c r="E67" s="140" t="s">
        <v>166</v>
      </c>
      <c r="F67" s="137">
        <v>5.3</v>
      </c>
      <c r="G67" s="176">
        <f t="shared" si="4"/>
        <v>5300</v>
      </c>
      <c r="H67" s="176" t="s">
        <v>711</v>
      </c>
      <c r="I67" s="142">
        <v>314.33920000000001</v>
      </c>
      <c r="J67" s="176" t="s">
        <v>569</v>
      </c>
      <c r="K67" s="176">
        <v>9826800774</v>
      </c>
      <c r="L67" s="153" t="s">
        <v>570</v>
      </c>
      <c r="M67" s="176" t="s">
        <v>624</v>
      </c>
      <c r="N67" s="176" t="s">
        <v>572</v>
      </c>
      <c r="O67" s="153" t="s">
        <v>573</v>
      </c>
      <c r="P67" s="154"/>
      <c r="Q67" s="176" t="s">
        <v>712</v>
      </c>
      <c r="R67" s="176" t="s">
        <v>713</v>
      </c>
      <c r="S67" s="153" t="s">
        <v>576</v>
      </c>
      <c r="T67" s="133">
        <v>42000</v>
      </c>
      <c r="U67" s="133">
        <v>42000</v>
      </c>
      <c r="V67" s="161" t="s">
        <v>714</v>
      </c>
      <c r="W67" s="176" t="s">
        <v>578</v>
      </c>
      <c r="X67" s="176">
        <v>3</v>
      </c>
      <c r="Y67" s="176" t="s">
        <v>657</v>
      </c>
      <c r="Z67" s="155" t="s">
        <v>680</v>
      </c>
      <c r="AA67" s="176">
        <v>3.75</v>
      </c>
      <c r="AB67" s="176">
        <v>1.875</v>
      </c>
      <c r="AC67" s="156" t="s">
        <v>580</v>
      </c>
      <c r="AD67" s="176">
        <v>6</v>
      </c>
      <c r="AE67" s="176">
        <v>0</v>
      </c>
      <c r="AF67" s="176">
        <v>0</v>
      </c>
      <c r="AG67" s="176" t="s">
        <v>581</v>
      </c>
      <c r="AH67" s="176" t="s">
        <v>581</v>
      </c>
      <c r="AI67" s="176" t="s">
        <v>581</v>
      </c>
      <c r="AJ67" s="176" t="s">
        <v>581</v>
      </c>
      <c r="AK67" s="176" t="s">
        <v>581</v>
      </c>
      <c r="AL67" s="176" t="s">
        <v>581</v>
      </c>
      <c r="AM67" s="176" t="s">
        <v>581</v>
      </c>
      <c r="AN67" s="176" t="s">
        <v>581</v>
      </c>
      <c r="AO67" s="176" t="s">
        <v>581</v>
      </c>
      <c r="AP67" s="176" t="s">
        <v>581</v>
      </c>
      <c r="AQ67" s="176" t="s">
        <v>581</v>
      </c>
      <c r="AR67" s="176" t="s">
        <v>581</v>
      </c>
      <c r="AS67" s="176" t="s">
        <v>581</v>
      </c>
      <c r="AT67" s="176" t="s">
        <v>581</v>
      </c>
      <c r="AU67" s="176" t="s">
        <v>581</v>
      </c>
      <c r="AV67" s="176" t="s">
        <v>581</v>
      </c>
      <c r="AW67" s="176" t="s">
        <v>581</v>
      </c>
      <c r="AX67" s="176" t="s">
        <v>581</v>
      </c>
      <c r="AY67" s="176" t="s">
        <v>581</v>
      </c>
      <c r="AZ67" s="176" t="s">
        <v>581</v>
      </c>
      <c r="BA67" s="176"/>
    </row>
    <row r="68" spans="1:53" ht="29.25" customHeight="1">
      <c r="A68" s="170">
        <v>62</v>
      </c>
      <c r="B68" s="176" t="s">
        <v>158</v>
      </c>
      <c r="C68" s="176" t="s">
        <v>346</v>
      </c>
      <c r="D68" s="201" t="s">
        <v>372</v>
      </c>
      <c r="E68" s="140" t="s">
        <v>168</v>
      </c>
      <c r="F68" s="137">
        <v>3.31</v>
      </c>
      <c r="G68" s="176">
        <f t="shared" si="4"/>
        <v>3310</v>
      </c>
      <c r="H68" s="176" t="s">
        <v>694</v>
      </c>
      <c r="I68" s="142">
        <v>202.4512</v>
      </c>
      <c r="J68" s="176" t="s">
        <v>569</v>
      </c>
      <c r="K68" s="176">
        <v>9826800774</v>
      </c>
      <c r="L68" s="153" t="s">
        <v>570</v>
      </c>
      <c r="M68" s="176" t="s">
        <v>624</v>
      </c>
      <c r="N68" s="176" t="s">
        <v>572</v>
      </c>
      <c r="O68" s="153" t="s">
        <v>573</v>
      </c>
      <c r="P68" s="154"/>
      <c r="Q68" s="176" t="s">
        <v>695</v>
      </c>
      <c r="R68" s="176" t="s">
        <v>696</v>
      </c>
      <c r="S68" s="153" t="s">
        <v>576</v>
      </c>
      <c r="T68" s="133">
        <v>38278</v>
      </c>
      <c r="U68" s="133">
        <v>28678</v>
      </c>
      <c r="V68" s="176" t="s">
        <v>697</v>
      </c>
      <c r="W68" s="176" t="s">
        <v>578</v>
      </c>
      <c r="X68" s="176">
        <v>3</v>
      </c>
      <c r="Y68" s="176" t="s">
        <v>657</v>
      </c>
      <c r="Z68" s="155" t="s">
        <v>680</v>
      </c>
      <c r="AA68" s="176">
        <v>3.75</v>
      </c>
      <c r="AB68" s="176">
        <v>1.875</v>
      </c>
      <c r="AC68" s="156" t="s">
        <v>580</v>
      </c>
      <c r="AD68" s="176">
        <v>4</v>
      </c>
      <c r="AE68" s="176">
        <v>1</v>
      </c>
      <c r="AF68" s="176">
        <v>0</v>
      </c>
      <c r="AG68" s="176" t="s">
        <v>581</v>
      </c>
      <c r="AH68" s="176" t="s">
        <v>581</v>
      </c>
      <c r="AI68" s="176" t="s">
        <v>581</v>
      </c>
      <c r="AJ68" s="176" t="s">
        <v>581</v>
      </c>
      <c r="AK68" s="176" t="s">
        <v>581</v>
      </c>
      <c r="AL68" s="176" t="s">
        <v>581</v>
      </c>
      <c r="AM68" s="176" t="s">
        <v>581</v>
      </c>
      <c r="AN68" s="176" t="s">
        <v>581</v>
      </c>
      <c r="AO68" s="176" t="s">
        <v>581</v>
      </c>
      <c r="AP68" s="176" t="s">
        <v>581</v>
      </c>
      <c r="AQ68" s="176" t="s">
        <v>581</v>
      </c>
      <c r="AR68" s="176" t="s">
        <v>581</v>
      </c>
      <c r="AS68" s="176" t="s">
        <v>581</v>
      </c>
      <c r="AT68" s="176" t="s">
        <v>581</v>
      </c>
      <c r="AU68" s="176" t="s">
        <v>581</v>
      </c>
      <c r="AV68" s="176" t="s">
        <v>581</v>
      </c>
      <c r="AW68" s="176" t="s">
        <v>581</v>
      </c>
      <c r="AX68" s="176" t="s">
        <v>581</v>
      </c>
      <c r="AY68" s="176" t="s">
        <v>581</v>
      </c>
      <c r="AZ68" s="176" t="s">
        <v>581</v>
      </c>
      <c r="BA68" s="176"/>
    </row>
    <row r="69" spans="1:53" ht="29.25" customHeight="1">
      <c r="A69" s="170">
        <v>63</v>
      </c>
      <c r="B69" s="176" t="s">
        <v>158</v>
      </c>
      <c r="C69" s="176" t="s">
        <v>346</v>
      </c>
      <c r="D69" s="202"/>
      <c r="E69" s="140" t="s">
        <v>169</v>
      </c>
      <c r="F69" s="137">
        <v>1.26</v>
      </c>
      <c r="G69" s="176">
        <f t="shared" si="4"/>
        <v>1260</v>
      </c>
      <c r="H69" s="176" t="s">
        <v>698</v>
      </c>
      <c r="I69" s="142">
        <v>79.822399999999988</v>
      </c>
      <c r="J69" s="176" t="s">
        <v>569</v>
      </c>
      <c r="K69" s="176">
        <v>9826800774</v>
      </c>
      <c r="L69" s="153" t="s">
        <v>570</v>
      </c>
      <c r="M69" s="176" t="s">
        <v>624</v>
      </c>
      <c r="N69" s="176" t="s">
        <v>572</v>
      </c>
      <c r="O69" s="153" t="s">
        <v>573</v>
      </c>
      <c r="P69" s="154"/>
      <c r="Q69" s="176" t="s">
        <v>699</v>
      </c>
      <c r="R69" s="176" t="s">
        <v>700</v>
      </c>
      <c r="S69" s="153" t="s">
        <v>576</v>
      </c>
      <c r="T69" s="133">
        <v>14350</v>
      </c>
      <c r="U69" s="133">
        <v>14350</v>
      </c>
      <c r="V69" s="176" t="s">
        <v>701</v>
      </c>
      <c r="W69" s="176" t="s">
        <v>578</v>
      </c>
      <c r="X69" s="176">
        <v>3</v>
      </c>
      <c r="Y69" s="176" t="s">
        <v>657</v>
      </c>
      <c r="Z69" s="155" t="s">
        <v>680</v>
      </c>
      <c r="AA69" s="176">
        <v>3.75</v>
      </c>
      <c r="AB69" s="176">
        <v>1.875</v>
      </c>
      <c r="AC69" s="156" t="s">
        <v>580</v>
      </c>
      <c r="AD69" s="176">
        <v>2</v>
      </c>
      <c r="AE69" s="176">
        <v>0</v>
      </c>
      <c r="AF69" s="176">
        <v>0</v>
      </c>
      <c r="AG69" s="176" t="s">
        <v>581</v>
      </c>
      <c r="AH69" s="176" t="s">
        <v>581</v>
      </c>
      <c r="AI69" s="176" t="s">
        <v>581</v>
      </c>
      <c r="AJ69" s="176" t="s">
        <v>581</v>
      </c>
      <c r="AK69" s="176" t="s">
        <v>581</v>
      </c>
      <c r="AL69" s="176" t="s">
        <v>581</v>
      </c>
      <c r="AM69" s="176" t="s">
        <v>581</v>
      </c>
      <c r="AN69" s="176" t="s">
        <v>581</v>
      </c>
      <c r="AO69" s="176" t="s">
        <v>581</v>
      </c>
      <c r="AP69" s="176" t="s">
        <v>581</v>
      </c>
      <c r="AQ69" s="176" t="s">
        <v>581</v>
      </c>
      <c r="AR69" s="176" t="s">
        <v>581</v>
      </c>
      <c r="AS69" s="176" t="s">
        <v>581</v>
      </c>
      <c r="AT69" s="176" t="s">
        <v>581</v>
      </c>
      <c r="AU69" s="176" t="s">
        <v>581</v>
      </c>
      <c r="AV69" s="176" t="s">
        <v>581</v>
      </c>
      <c r="AW69" s="176" t="s">
        <v>581</v>
      </c>
      <c r="AX69" s="176" t="s">
        <v>581</v>
      </c>
      <c r="AY69" s="176" t="s">
        <v>581</v>
      </c>
      <c r="AZ69" s="176" t="s">
        <v>581</v>
      </c>
      <c r="BA69" s="176"/>
    </row>
    <row r="70" spans="1:53" ht="29.25" customHeight="1">
      <c r="A70" s="170">
        <v>64</v>
      </c>
      <c r="B70" s="176" t="s">
        <v>174</v>
      </c>
      <c r="C70" s="176" t="s">
        <v>497</v>
      </c>
      <c r="D70" s="176" t="s">
        <v>374</v>
      </c>
      <c r="E70" s="94" t="s">
        <v>53</v>
      </c>
      <c r="F70" s="149">
        <v>9.1999999999999993</v>
      </c>
      <c r="G70" s="176">
        <f t="shared" si="4"/>
        <v>9200</v>
      </c>
      <c r="H70" s="176" t="s">
        <v>715</v>
      </c>
      <c r="I70" s="142">
        <v>624.63520000000005</v>
      </c>
      <c r="J70" s="108" t="s">
        <v>606</v>
      </c>
      <c r="K70" s="158" t="s">
        <v>607</v>
      </c>
      <c r="L70" s="157" t="s">
        <v>608</v>
      </c>
      <c r="M70" s="108" t="s">
        <v>609</v>
      </c>
      <c r="N70" s="158">
        <v>7974395065</v>
      </c>
      <c r="O70" s="157" t="s">
        <v>610</v>
      </c>
      <c r="P70" s="176"/>
      <c r="Q70" s="176" t="s">
        <v>716</v>
      </c>
      <c r="R70" s="176">
        <v>8223055662</v>
      </c>
      <c r="S70" s="157" t="s">
        <v>717</v>
      </c>
      <c r="T70" s="133">
        <v>84800</v>
      </c>
      <c r="U70" s="133">
        <v>75800</v>
      </c>
      <c r="V70" s="176" t="s">
        <v>718</v>
      </c>
      <c r="W70" s="176" t="s">
        <v>614</v>
      </c>
      <c r="X70" s="176">
        <v>3</v>
      </c>
      <c r="Y70" s="176">
        <v>1</v>
      </c>
      <c r="Z70" s="155" t="s">
        <v>680</v>
      </c>
      <c r="AA70" s="176">
        <v>3.75</v>
      </c>
      <c r="AB70" s="176">
        <v>1.875</v>
      </c>
      <c r="AC70" s="156" t="s">
        <v>580</v>
      </c>
      <c r="AD70" s="176">
        <v>14</v>
      </c>
      <c r="AE70" s="176">
        <v>0</v>
      </c>
      <c r="AF70" s="176">
        <v>0</v>
      </c>
      <c r="AG70" s="176" t="s">
        <v>581</v>
      </c>
      <c r="AH70" s="176" t="s">
        <v>581</v>
      </c>
      <c r="AI70" s="176" t="s">
        <v>581</v>
      </c>
      <c r="AJ70" s="176" t="s">
        <v>581</v>
      </c>
      <c r="AK70" s="176" t="s">
        <v>581</v>
      </c>
      <c r="AL70" s="176" t="s">
        <v>629</v>
      </c>
      <c r="AM70" s="176" t="s">
        <v>581</v>
      </c>
      <c r="AN70" s="176" t="s">
        <v>581</v>
      </c>
      <c r="AO70" s="176" t="s">
        <v>581</v>
      </c>
      <c r="AP70" s="176" t="s">
        <v>581</v>
      </c>
      <c r="AQ70" s="176" t="s">
        <v>581</v>
      </c>
      <c r="AR70" s="176" t="s">
        <v>581</v>
      </c>
      <c r="AS70" s="176" t="s">
        <v>581</v>
      </c>
      <c r="AT70" s="176" t="s">
        <v>629</v>
      </c>
      <c r="AU70" s="176" t="s">
        <v>581</v>
      </c>
      <c r="AV70" s="176" t="s">
        <v>581</v>
      </c>
      <c r="AW70" s="176" t="s">
        <v>581</v>
      </c>
      <c r="AX70" s="176" t="s">
        <v>581</v>
      </c>
      <c r="AY70" s="176" t="s">
        <v>581</v>
      </c>
      <c r="AZ70" s="176" t="s">
        <v>581</v>
      </c>
      <c r="BA70" s="176"/>
    </row>
    <row r="71" spans="1:53" ht="29.25" customHeight="1">
      <c r="A71" s="170">
        <v>65</v>
      </c>
      <c r="B71" s="176" t="s">
        <v>174</v>
      </c>
      <c r="C71" s="176" t="s">
        <v>497</v>
      </c>
      <c r="D71" s="201" t="s">
        <v>375</v>
      </c>
      <c r="E71" s="94" t="s">
        <v>54</v>
      </c>
      <c r="F71" s="149">
        <v>2.7</v>
      </c>
      <c r="G71" s="176">
        <f t="shared" si="4"/>
        <v>2700</v>
      </c>
      <c r="H71" s="176" t="s">
        <v>720</v>
      </c>
      <c r="I71" s="142">
        <v>204.47839999999999</v>
      </c>
      <c r="J71" s="108" t="s">
        <v>606</v>
      </c>
      <c r="K71" s="158" t="s">
        <v>607</v>
      </c>
      <c r="L71" s="157" t="s">
        <v>608</v>
      </c>
      <c r="M71" s="108" t="s">
        <v>609</v>
      </c>
      <c r="N71" s="158">
        <v>7974395065</v>
      </c>
      <c r="O71" s="157" t="s">
        <v>610</v>
      </c>
      <c r="P71" s="176"/>
      <c r="Q71" s="176" t="s">
        <v>716</v>
      </c>
      <c r="R71" s="176">
        <v>8223055662</v>
      </c>
      <c r="S71" s="157" t="s">
        <v>717</v>
      </c>
      <c r="T71" s="133">
        <v>23500</v>
      </c>
      <c r="U71" s="133">
        <v>17900</v>
      </c>
      <c r="V71" s="176">
        <v>0</v>
      </c>
      <c r="W71" s="176" t="s">
        <v>614</v>
      </c>
      <c r="X71" s="176">
        <v>3.5</v>
      </c>
      <c r="Y71" s="176">
        <v>1.5</v>
      </c>
      <c r="Z71" s="176">
        <v>3.5</v>
      </c>
      <c r="AA71" s="176">
        <v>3.75</v>
      </c>
      <c r="AB71" s="176">
        <v>1.875</v>
      </c>
      <c r="AC71" s="156" t="s">
        <v>580</v>
      </c>
      <c r="AD71" s="176">
        <v>3</v>
      </c>
      <c r="AE71" s="176">
        <v>0</v>
      </c>
      <c r="AF71" s="176">
        <v>0</v>
      </c>
      <c r="AG71" s="176" t="s">
        <v>581</v>
      </c>
      <c r="AH71" s="176" t="s">
        <v>581</v>
      </c>
      <c r="AI71" s="176" t="s">
        <v>581</v>
      </c>
      <c r="AJ71" s="176" t="s">
        <v>581</v>
      </c>
      <c r="AK71" s="176" t="s">
        <v>581</v>
      </c>
      <c r="AL71" s="176" t="s">
        <v>581</v>
      </c>
      <c r="AM71" s="176" t="s">
        <v>581</v>
      </c>
      <c r="AN71" s="176" t="s">
        <v>581</v>
      </c>
      <c r="AO71" s="176" t="s">
        <v>581</v>
      </c>
      <c r="AP71" s="176" t="s">
        <v>581</v>
      </c>
      <c r="AQ71" s="176" t="s">
        <v>581</v>
      </c>
      <c r="AR71" s="176" t="s">
        <v>581</v>
      </c>
      <c r="AS71" s="176" t="s">
        <v>581</v>
      </c>
      <c r="AT71" s="176" t="s">
        <v>629</v>
      </c>
      <c r="AU71" s="176" t="s">
        <v>581</v>
      </c>
      <c r="AV71" s="176" t="s">
        <v>581</v>
      </c>
      <c r="AW71" s="176" t="s">
        <v>581</v>
      </c>
      <c r="AX71" s="176" t="s">
        <v>581</v>
      </c>
      <c r="AY71" s="176" t="s">
        <v>581</v>
      </c>
      <c r="AZ71" s="176" t="s">
        <v>581</v>
      </c>
      <c r="BA71" s="176"/>
    </row>
    <row r="72" spans="1:53" ht="29.25" customHeight="1">
      <c r="A72" s="170">
        <v>66</v>
      </c>
      <c r="B72" s="176" t="s">
        <v>174</v>
      </c>
      <c r="C72" s="176" t="s">
        <v>497</v>
      </c>
      <c r="D72" s="202"/>
      <c r="E72" s="140" t="s">
        <v>55</v>
      </c>
      <c r="F72" s="149">
        <v>5.6</v>
      </c>
      <c r="G72" s="176">
        <f t="shared" si="4"/>
        <v>5600</v>
      </c>
      <c r="H72" s="176" t="s">
        <v>721</v>
      </c>
      <c r="I72" s="142">
        <v>384.74239999999998</v>
      </c>
      <c r="J72" s="108" t="s">
        <v>606</v>
      </c>
      <c r="K72" s="158" t="s">
        <v>607</v>
      </c>
      <c r="L72" s="157" t="s">
        <v>608</v>
      </c>
      <c r="M72" s="108" t="s">
        <v>609</v>
      </c>
      <c r="N72" s="158">
        <v>7974395065</v>
      </c>
      <c r="O72" s="157" t="s">
        <v>610</v>
      </c>
      <c r="P72" s="176"/>
      <c r="Q72" s="176" t="s">
        <v>716</v>
      </c>
      <c r="R72" s="176">
        <v>8223055662</v>
      </c>
      <c r="S72" s="157" t="s">
        <v>717</v>
      </c>
      <c r="T72" s="133">
        <v>24000</v>
      </c>
      <c r="U72" s="133">
        <v>19600</v>
      </c>
      <c r="V72" s="176" t="s">
        <v>722</v>
      </c>
      <c r="W72" s="176" t="s">
        <v>614</v>
      </c>
      <c r="X72" s="176">
        <v>4.7</v>
      </c>
      <c r="Y72" s="176">
        <v>1.5</v>
      </c>
      <c r="Z72" s="176">
        <v>4.7</v>
      </c>
      <c r="AA72" s="176">
        <v>3.75</v>
      </c>
      <c r="AB72" s="176">
        <v>1.875</v>
      </c>
      <c r="AC72" s="156" t="s">
        <v>580</v>
      </c>
      <c r="AD72" s="176">
        <v>14</v>
      </c>
      <c r="AE72" s="176">
        <v>0</v>
      </c>
      <c r="AF72" s="176">
        <v>0</v>
      </c>
      <c r="AG72" s="176" t="s">
        <v>581</v>
      </c>
      <c r="AH72" s="176" t="s">
        <v>581</v>
      </c>
      <c r="AI72" s="176" t="s">
        <v>581</v>
      </c>
      <c r="AJ72" s="176" t="s">
        <v>581</v>
      </c>
      <c r="AK72" s="176" t="s">
        <v>581</v>
      </c>
      <c r="AL72" s="176" t="s">
        <v>581</v>
      </c>
      <c r="AM72" s="176" t="s">
        <v>581</v>
      </c>
      <c r="AN72" s="176" t="s">
        <v>581</v>
      </c>
      <c r="AO72" s="176" t="s">
        <v>581</v>
      </c>
      <c r="AP72" s="176" t="s">
        <v>581</v>
      </c>
      <c r="AQ72" s="176" t="s">
        <v>581</v>
      </c>
      <c r="AR72" s="176" t="s">
        <v>581</v>
      </c>
      <c r="AS72" s="176" t="s">
        <v>581</v>
      </c>
      <c r="AT72" s="176" t="s">
        <v>629</v>
      </c>
      <c r="AU72" s="176" t="s">
        <v>581</v>
      </c>
      <c r="AV72" s="176" t="s">
        <v>581</v>
      </c>
      <c r="AW72" s="176" t="s">
        <v>581</v>
      </c>
      <c r="AX72" s="176" t="s">
        <v>581</v>
      </c>
      <c r="AY72" s="176" t="s">
        <v>581</v>
      </c>
      <c r="AZ72" s="176" t="s">
        <v>581</v>
      </c>
      <c r="BA72" s="176"/>
    </row>
    <row r="73" spans="1:53" ht="29.25" customHeight="1">
      <c r="A73" s="170">
        <v>67</v>
      </c>
      <c r="B73" s="176" t="s">
        <v>174</v>
      </c>
      <c r="C73" s="176" t="s">
        <v>497</v>
      </c>
      <c r="D73" s="178" t="s">
        <v>376</v>
      </c>
      <c r="E73" s="140" t="s">
        <v>179</v>
      </c>
      <c r="F73" s="149">
        <v>2.35</v>
      </c>
      <c r="G73" s="176">
        <f t="shared" si="4"/>
        <v>2350</v>
      </c>
      <c r="H73" s="176" t="s">
        <v>719</v>
      </c>
      <c r="I73" s="142">
        <v>132.13759999999999</v>
      </c>
      <c r="J73" s="108" t="s">
        <v>606</v>
      </c>
      <c r="K73" s="158" t="s">
        <v>607</v>
      </c>
      <c r="L73" s="157" t="s">
        <v>608</v>
      </c>
      <c r="M73" s="108" t="s">
        <v>609</v>
      </c>
      <c r="N73" s="158">
        <v>7974395065</v>
      </c>
      <c r="O73" s="157" t="s">
        <v>610</v>
      </c>
      <c r="P73" s="162"/>
      <c r="Q73" s="176" t="s">
        <v>716</v>
      </c>
      <c r="R73" s="176">
        <v>8223055662</v>
      </c>
      <c r="S73" s="157" t="s">
        <v>717</v>
      </c>
      <c r="T73" s="133">
        <v>28200</v>
      </c>
      <c r="U73" s="133">
        <v>18900</v>
      </c>
      <c r="V73" s="176">
        <v>0</v>
      </c>
      <c r="W73" s="176" t="s">
        <v>614</v>
      </c>
      <c r="X73" s="176">
        <v>5</v>
      </c>
      <c r="Y73" s="176">
        <v>1.5</v>
      </c>
      <c r="Z73" s="176">
        <v>5</v>
      </c>
      <c r="AA73" s="176">
        <v>3.75</v>
      </c>
      <c r="AB73" s="176">
        <v>1.875</v>
      </c>
      <c r="AC73" s="156" t="s">
        <v>580</v>
      </c>
      <c r="AD73" s="176">
        <v>3</v>
      </c>
      <c r="AE73" s="176">
        <v>0</v>
      </c>
      <c r="AF73" s="176">
        <v>0</v>
      </c>
      <c r="AG73" s="176" t="s">
        <v>581</v>
      </c>
      <c r="AH73" s="176" t="s">
        <v>581</v>
      </c>
      <c r="AI73" s="176" t="s">
        <v>581</v>
      </c>
      <c r="AJ73" s="176" t="s">
        <v>581</v>
      </c>
      <c r="AK73" s="176" t="s">
        <v>581</v>
      </c>
      <c r="AL73" s="176" t="s">
        <v>581</v>
      </c>
      <c r="AM73" s="176" t="s">
        <v>581</v>
      </c>
      <c r="AN73" s="176" t="s">
        <v>581</v>
      </c>
      <c r="AO73" s="176" t="s">
        <v>581</v>
      </c>
      <c r="AP73" s="176" t="s">
        <v>581</v>
      </c>
      <c r="AQ73" s="176" t="s">
        <v>581</v>
      </c>
      <c r="AR73" s="176" t="s">
        <v>581</v>
      </c>
      <c r="AS73" s="176" t="s">
        <v>581</v>
      </c>
      <c r="AT73" s="176" t="s">
        <v>629</v>
      </c>
      <c r="AU73" s="176" t="s">
        <v>581</v>
      </c>
      <c r="AV73" s="176" t="s">
        <v>581</v>
      </c>
      <c r="AW73" s="176" t="s">
        <v>581</v>
      </c>
      <c r="AX73" s="176" t="s">
        <v>581</v>
      </c>
      <c r="AY73" s="176" t="s">
        <v>581</v>
      </c>
      <c r="AZ73" s="176" t="s">
        <v>581</v>
      </c>
      <c r="BA73" s="176"/>
    </row>
    <row r="74" spans="1:53" ht="29.25" customHeight="1">
      <c r="A74" s="170">
        <v>68</v>
      </c>
      <c r="B74" s="176" t="s">
        <v>174</v>
      </c>
      <c r="C74" s="176" t="s">
        <v>498</v>
      </c>
      <c r="D74" s="176" t="s">
        <v>377</v>
      </c>
      <c r="E74" s="140" t="s">
        <v>183</v>
      </c>
      <c r="F74" s="149">
        <v>6.2</v>
      </c>
      <c r="G74" s="176">
        <f t="shared" si="4"/>
        <v>6200</v>
      </c>
      <c r="H74" s="176" t="s">
        <v>723</v>
      </c>
      <c r="I74" s="142">
        <v>428.3888</v>
      </c>
      <c r="J74" s="108" t="s">
        <v>606</v>
      </c>
      <c r="K74" s="158" t="s">
        <v>607</v>
      </c>
      <c r="L74" s="157" t="s">
        <v>608</v>
      </c>
      <c r="M74" s="108" t="s">
        <v>609</v>
      </c>
      <c r="N74" s="158">
        <v>7974395065</v>
      </c>
      <c r="O74" s="157" t="s">
        <v>610</v>
      </c>
      <c r="P74" s="176"/>
      <c r="Q74" s="176" t="s">
        <v>724</v>
      </c>
      <c r="R74" s="176">
        <v>9977503778</v>
      </c>
      <c r="S74" s="157" t="s">
        <v>725</v>
      </c>
      <c r="T74" s="133">
        <v>69500</v>
      </c>
      <c r="U74" s="133">
        <v>69500</v>
      </c>
      <c r="V74" s="176">
        <v>0</v>
      </c>
      <c r="W74" s="176" t="s">
        <v>614</v>
      </c>
      <c r="X74" s="176">
        <v>3.5</v>
      </c>
      <c r="Y74" s="176">
        <v>1</v>
      </c>
      <c r="Z74" s="176">
        <v>3.5</v>
      </c>
      <c r="AA74" s="176">
        <v>3.75</v>
      </c>
      <c r="AB74" s="176">
        <v>1.875</v>
      </c>
      <c r="AC74" s="156" t="s">
        <v>580</v>
      </c>
      <c r="AD74" s="176">
        <v>9</v>
      </c>
      <c r="AE74" s="176">
        <v>0</v>
      </c>
      <c r="AF74" s="176">
        <v>0</v>
      </c>
      <c r="AG74" s="176" t="s">
        <v>581</v>
      </c>
      <c r="AH74" s="176" t="s">
        <v>581</v>
      </c>
      <c r="AI74" s="176" t="s">
        <v>581</v>
      </c>
      <c r="AJ74" s="176" t="s">
        <v>581</v>
      </c>
      <c r="AK74" s="176" t="s">
        <v>581</v>
      </c>
      <c r="AL74" s="176" t="s">
        <v>581</v>
      </c>
      <c r="AM74" s="176" t="s">
        <v>581</v>
      </c>
      <c r="AN74" s="176" t="s">
        <v>581</v>
      </c>
      <c r="AO74" s="176" t="s">
        <v>581</v>
      </c>
      <c r="AP74" s="176" t="s">
        <v>581</v>
      </c>
      <c r="AQ74" s="176" t="s">
        <v>581</v>
      </c>
      <c r="AR74" s="176" t="s">
        <v>581</v>
      </c>
      <c r="AS74" s="176" t="s">
        <v>581</v>
      </c>
      <c r="AT74" s="176" t="s">
        <v>581</v>
      </c>
      <c r="AU74" s="176" t="s">
        <v>581</v>
      </c>
      <c r="AV74" s="176" t="s">
        <v>581</v>
      </c>
      <c r="AW74" s="176" t="s">
        <v>581</v>
      </c>
      <c r="AX74" s="176" t="s">
        <v>581</v>
      </c>
      <c r="AY74" s="176" t="s">
        <v>581</v>
      </c>
      <c r="AZ74" s="176" t="s">
        <v>581</v>
      </c>
      <c r="BA74" s="176"/>
    </row>
    <row r="75" spans="1:53" ht="29.25" customHeight="1">
      <c r="A75" s="170">
        <v>69</v>
      </c>
      <c r="B75" s="176" t="s">
        <v>174</v>
      </c>
      <c r="C75" s="176" t="s">
        <v>498</v>
      </c>
      <c r="D75" s="176" t="s">
        <v>378</v>
      </c>
      <c r="E75" s="140" t="s">
        <v>185</v>
      </c>
      <c r="F75" s="149">
        <v>6.5</v>
      </c>
      <c r="G75" s="176">
        <f t="shared" si="4"/>
        <v>6500</v>
      </c>
      <c r="H75" s="176" t="s">
        <v>726</v>
      </c>
      <c r="I75" s="142">
        <v>401.06080000000003</v>
      </c>
      <c r="J75" s="108" t="s">
        <v>606</v>
      </c>
      <c r="K75" s="158" t="s">
        <v>607</v>
      </c>
      <c r="L75" s="157" t="s">
        <v>608</v>
      </c>
      <c r="M75" s="108" t="s">
        <v>609</v>
      </c>
      <c r="N75" s="158">
        <v>7974395065</v>
      </c>
      <c r="O75" s="157" t="s">
        <v>610</v>
      </c>
      <c r="P75" s="176"/>
      <c r="Q75" s="176" t="s">
        <v>724</v>
      </c>
      <c r="R75" s="176">
        <v>9977503778</v>
      </c>
      <c r="S75" s="157" t="s">
        <v>725</v>
      </c>
      <c r="T75" s="133">
        <v>70300</v>
      </c>
      <c r="U75" s="133">
        <v>70300</v>
      </c>
      <c r="V75" s="176">
        <v>0</v>
      </c>
      <c r="W75" s="176" t="s">
        <v>614</v>
      </c>
      <c r="X75" s="176">
        <v>3.2</v>
      </c>
      <c r="Y75" s="176">
        <v>1</v>
      </c>
      <c r="Z75" s="176">
        <v>5.2</v>
      </c>
      <c r="AA75" s="176">
        <v>3.75</v>
      </c>
      <c r="AB75" s="176">
        <v>1.875</v>
      </c>
      <c r="AC75" s="156" t="s">
        <v>580</v>
      </c>
      <c r="AD75" s="176">
        <v>13</v>
      </c>
      <c r="AE75" s="176">
        <v>0</v>
      </c>
      <c r="AF75" s="176">
        <v>0</v>
      </c>
      <c r="AG75" s="176" t="s">
        <v>581</v>
      </c>
      <c r="AH75" s="176" t="s">
        <v>581</v>
      </c>
      <c r="AI75" s="176" t="s">
        <v>581</v>
      </c>
      <c r="AJ75" s="176" t="s">
        <v>581</v>
      </c>
      <c r="AK75" s="176" t="s">
        <v>581</v>
      </c>
      <c r="AL75" s="176" t="s">
        <v>581</v>
      </c>
      <c r="AM75" s="176" t="s">
        <v>581</v>
      </c>
      <c r="AN75" s="176" t="s">
        <v>581</v>
      </c>
      <c r="AO75" s="176" t="s">
        <v>581</v>
      </c>
      <c r="AP75" s="176" t="s">
        <v>581</v>
      </c>
      <c r="AQ75" s="176" t="s">
        <v>581</v>
      </c>
      <c r="AR75" s="176" t="s">
        <v>581</v>
      </c>
      <c r="AS75" s="176" t="s">
        <v>581</v>
      </c>
      <c r="AT75" s="176" t="s">
        <v>629</v>
      </c>
      <c r="AU75" s="176" t="s">
        <v>581</v>
      </c>
      <c r="AV75" s="176" t="s">
        <v>581</v>
      </c>
      <c r="AW75" s="176" t="s">
        <v>581</v>
      </c>
      <c r="AX75" s="176" t="s">
        <v>581</v>
      </c>
      <c r="AY75" s="176" t="s">
        <v>581</v>
      </c>
      <c r="AZ75" s="176" t="s">
        <v>581</v>
      </c>
      <c r="BA75" s="176"/>
    </row>
    <row r="76" spans="1:53" ht="29.25" customHeight="1">
      <c r="A76" s="170">
        <v>70</v>
      </c>
      <c r="B76" s="176" t="s">
        <v>174</v>
      </c>
      <c r="C76" s="176" t="s">
        <v>498</v>
      </c>
      <c r="D76" s="213" t="s">
        <v>380</v>
      </c>
      <c r="E76" s="94" t="s">
        <v>189</v>
      </c>
      <c r="F76" s="150">
        <v>2.83</v>
      </c>
      <c r="G76" s="176">
        <f t="shared" si="4"/>
        <v>2830</v>
      </c>
      <c r="H76" s="176" t="s">
        <v>727</v>
      </c>
      <c r="I76" s="142">
        <v>170.63200000000003</v>
      </c>
      <c r="J76" s="108" t="s">
        <v>606</v>
      </c>
      <c r="K76" s="158" t="s">
        <v>607</v>
      </c>
      <c r="L76" s="157" t="s">
        <v>608</v>
      </c>
      <c r="M76" s="108" t="s">
        <v>609</v>
      </c>
      <c r="N76" s="158">
        <v>7974395065</v>
      </c>
      <c r="O76" s="157" t="s">
        <v>610</v>
      </c>
      <c r="P76" s="176"/>
      <c r="Q76" s="176" t="s">
        <v>724</v>
      </c>
      <c r="R76" s="176">
        <v>9977503778</v>
      </c>
      <c r="S76" s="157" t="s">
        <v>725</v>
      </c>
      <c r="T76" s="133">
        <v>33025</v>
      </c>
      <c r="U76" s="133">
        <v>33025</v>
      </c>
      <c r="V76" s="176">
        <v>0</v>
      </c>
      <c r="W76" s="176" t="s">
        <v>614</v>
      </c>
      <c r="X76" s="176">
        <v>3.5</v>
      </c>
      <c r="Y76" s="176">
        <v>1.5</v>
      </c>
      <c r="Z76" s="176">
        <v>5.5</v>
      </c>
      <c r="AA76" s="176">
        <v>3.75</v>
      </c>
      <c r="AB76" s="176">
        <v>1.875</v>
      </c>
      <c r="AC76" s="156" t="s">
        <v>580</v>
      </c>
      <c r="AD76" s="176">
        <v>5</v>
      </c>
      <c r="AE76" s="176">
        <v>0</v>
      </c>
      <c r="AF76" s="176">
        <v>2</v>
      </c>
      <c r="AG76" s="176" t="s">
        <v>581</v>
      </c>
      <c r="AH76" s="176" t="s">
        <v>581</v>
      </c>
      <c r="AI76" s="176" t="s">
        <v>581</v>
      </c>
      <c r="AJ76" s="176" t="s">
        <v>581</v>
      </c>
      <c r="AK76" s="176" t="s">
        <v>581</v>
      </c>
      <c r="AL76" s="176" t="s">
        <v>581</v>
      </c>
      <c r="AM76" s="176" t="s">
        <v>581</v>
      </c>
      <c r="AN76" s="176" t="s">
        <v>581</v>
      </c>
      <c r="AO76" s="176" t="s">
        <v>581</v>
      </c>
      <c r="AP76" s="176" t="s">
        <v>581</v>
      </c>
      <c r="AQ76" s="176" t="s">
        <v>581</v>
      </c>
      <c r="AR76" s="176" t="s">
        <v>581</v>
      </c>
      <c r="AS76" s="176" t="s">
        <v>581</v>
      </c>
      <c r="AT76" s="176" t="s">
        <v>581</v>
      </c>
      <c r="AU76" s="176" t="s">
        <v>581</v>
      </c>
      <c r="AV76" s="176" t="s">
        <v>581</v>
      </c>
      <c r="AW76" s="176" t="s">
        <v>581</v>
      </c>
      <c r="AX76" s="176" t="s">
        <v>581</v>
      </c>
      <c r="AY76" s="176" t="s">
        <v>581</v>
      </c>
      <c r="AZ76" s="176" t="s">
        <v>581</v>
      </c>
      <c r="BA76" s="176"/>
    </row>
    <row r="77" spans="1:53" ht="29.25" customHeight="1">
      <c r="A77" s="170">
        <v>71</v>
      </c>
      <c r="B77" s="176" t="s">
        <v>174</v>
      </c>
      <c r="C77" s="176" t="s">
        <v>498</v>
      </c>
      <c r="D77" s="214"/>
      <c r="E77" s="140" t="s">
        <v>190</v>
      </c>
      <c r="F77" s="149">
        <v>5.35</v>
      </c>
      <c r="G77" s="176">
        <f t="shared" si="4"/>
        <v>5350</v>
      </c>
      <c r="H77" s="176" t="s">
        <v>728</v>
      </c>
      <c r="I77" s="142">
        <v>338.92320000000001</v>
      </c>
      <c r="J77" s="108" t="s">
        <v>606</v>
      </c>
      <c r="K77" s="158" t="s">
        <v>607</v>
      </c>
      <c r="L77" s="157" t="s">
        <v>608</v>
      </c>
      <c r="M77" s="108" t="s">
        <v>609</v>
      </c>
      <c r="N77" s="158">
        <v>7974395065</v>
      </c>
      <c r="O77" s="157" t="s">
        <v>610</v>
      </c>
      <c r="P77" s="176"/>
      <c r="Q77" s="176" t="s">
        <v>724</v>
      </c>
      <c r="R77" s="176">
        <v>9977503778</v>
      </c>
      <c r="S77" s="157" t="s">
        <v>725</v>
      </c>
      <c r="T77" s="133">
        <v>57200</v>
      </c>
      <c r="U77" s="133">
        <v>57200</v>
      </c>
      <c r="V77" s="176">
        <v>0</v>
      </c>
      <c r="W77" s="176" t="s">
        <v>614</v>
      </c>
      <c r="X77" s="176">
        <v>3.4</v>
      </c>
      <c r="Y77" s="176">
        <v>1</v>
      </c>
      <c r="Z77" s="176">
        <v>3.4</v>
      </c>
      <c r="AA77" s="176">
        <v>3.75</v>
      </c>
      <c r="AB77" s="176">
        <v>1.875</v>
      </c>
      <c r="AC77" s="156" t="s">
        <v>580</v>
      </c>
      <c r="AD77" s="176">
        <v>11</v>
      </c>
      <c r="AE77" s="176">
        <v>0</v>
      </c>
      <c r="AF77" s="176">
        <v>2</v>
      </c>
      <c r="AG77" s="176" t="s">
        <v>581</v>
      </c>
      <c r="AH77" s="176" t="s">
        <v>581</v>
      </c>
      <c r="AI77" s="176" t="s">
        <v>581</v>
      </c>
      <c r="AJ77" s="176" t="s">
        <v>581</v>
      </c>
      <c r="AK77" s="176" t="s">
        <v>581</v>
      </c>
      <c r="AL77" s="176" t="s">
        <v>581</v>
      </c>
      <c r="AM77" s="176" t="s">
        <v>581</v>
      </c>
      <c r="AN77" s="176" t="s">
        <v>581</v>
      </c>
      <c r="AO77" s="176" t="s">
        <v>581</v>
      </c>
      <c r="AP77" s="176" t="s">
        <v>581</v>
      </c>
      <c r="AQ77" s="176" t="s">
        <v>581</v>
      </c>
      <c r="AR77" s="176" t="s">
        <v>581</v>
      </c>
      <c r="AS77" s="176" t="s">
        <v>581</v>
      </c>
      <c r="AT77" s="176" t="s">
        <v>581</v>
      </c>
      <c r="AU77" s="176" t="s">
        <v>581</v>
      </c>
      <c r="AV77" s="176" t="s">
        <v>581</v>
      </c>
      <c r="AW77" s="176" t="s">
        <v>581</v>
      </c>
      <c r="AX77" s="176" t="s">
        <v>581</v>
      </c>
      <c r="AY77" s="176" t="s">
        <v>581</v>
      </c>
      <c r="AZ77" s="176" t="s">
        <v>581</v>
      </c>
      <c r="BA77" s="176"/>
    </row>
    <row r="78" spans="1:53" ht="29.25" customHeight="1">
      <c r="A78" s="170">
        <v>72</v>
      </c>
      <c r="B78" s="176" t="s">
        <v>191</v>
      </c>
      <c r="C78" s="176" t="s">
        <v>191</v>
      </c>
      <c r="D78" s="201" t="s">
        <v>381</v>
      </c>
      <c r="E78" s="140" t="s">
        <v>193</v>
      </c>
      <c r="F78" s="149">
        <v>4.78</v>
      </c>
      <c r="G78" s="176">
        <f t="shared" ref="G78:G83" si="5">F78*1000</f>
        <v>4780</v>
      </c>
      <c r="H78" s="176" t="s">
        <v>729</v>
      </c>
      <c r="I78" s="142">
        <v>288.77856000000003</v>
      </c>
      <c r="J78" s="176" t="s">
        <v>730</v>
      </c>
      <c r="K78" s="176">
        <v>7452988888</v>
      </c>
      <c r="L78" s="157" t="s">
        <v>647</v>
      </c>
      <c r="M78" s="176" t="s">
        <v>648</v>
      </c>
      <c r="N78" s="176" t="s">
        <v>649</v>
      </c>
      <c r="O78" s="157" t="s">
        <v>650</v>
      </c>
      <c r="P78" s="176"/>
      <c r="Q78" s="176" t="s">
        <v>731</v>
      </c>
      <c r="R78" s="176">
        <v>9926369488</v>
      </c>
      <c r="S78" s="157" t="s">
        <v>732</v>
      </c>
      <c r="T78" s="133">
        <v>53500</v>
      </c>
      <c r="U78" s="133">
        <v>53500</v>
      </c>
      <c r="V78" s="176">
        <v>1000</v>
      </c>
      <c r="W78" s="176" t="s">
        <v>614</v>
      </c>
      <c r="X78" s="176">
        <v>3</v>
      </c>
      <c r="Y78" s="176">
        <v>1.5</v>
      </c>
      <c r="Z78" s="155" t="s">
        <v>733</v>
      </c>
      <c r="AA78" s="176">
        <v>3.75</v>
      </c>
      <c r="AB78" s="176">
        <v>1.875</v>
      </c>
      <c r="AC78" s="156" t="s">
        <v>580</v>
      </c>
      <c r="AD78" s="176">
        <v>4</v>
      </c>
      <c r="AE78" s="176">
        <v>1</v>
      </c>
      <c r="AF78" s="176">
        <v>0</v>
      </c>
      <c r="AG78" s="176" t="s">
        <v>581</v>
      </c>
      <c r="AH78" s="176" t="s">
        <v>581</v>
      </c>
      <c r="AI78" s="176" t="s">
        <v>581</v>
      </c>
      <c r="AJ78" s="176" t="s">
        <v>581</v>
      </c>
      <c r="AK78" s="176" t="s">
        <v>581</v>
      </c>
      <c r="AL78" s="176" t="s">
        <v>581</v>
      </c>
      <c r="AM78" s="176" t="s">
        <v>581</v>
      </c>
      <c r="AN78" s="176" t="s">
        <v>581</v>
      </c>
      <c r="AO78" s="176" t="s">
        <v>581</v>
      </c>
      <c r="AP78" s="176" t="s">
        <v>581</v>
      </c>
      <c r="AQ78" s="176" t="s">
        <v>581</v>
      </c>
      <c r="AR78" s="176" t="s">
        <v>581</v>
      </c>
      <c r="AS78" s="176" t="s">
        <v>581</v>
      </c>
      <c r="AT78" s="176" t="s">
        <v>581</v>
      </c>
      <c r="AU78" s="176" t="s">
        <v>581</v>
      </c>
      <c r="AV78" s="176" t="s">
        <v>581</v>
      </c>
      <c r="AW78" s="176" t="s">
        <v>581</v>
      </c>
      <c r="AX78" s="176" t="s">
        <v>581</v>
      </c>
      <c r="AY78" s="176" t="s">
        <v>581</v>
      </c>
      <c r="AZ78" s="176" t="s">
        <v>581</v>
      </c>
      <c r="BA78" s="176"/>
    </row>
    <row r="79" spans="1:53" ht="29.25" customHeight="1">
      <c r="A79" s="170">
        <v>73</v>
      </c>
      <c r="B79" s="176" t="s">
        <v>191</v>
      </c>
      <c r="C79" s="176" t="s">
        <v>191</v>
      </c>
      <c r="D79" s="210"/>
      <c r="E79" s="134" t="s">
        <v>194</v>
      </c>
      <c r="F79" s="151">
        <v>2.6749999999999998</v>
      </c>
      <c r="G79" s="176">
        <f t="shared" si="5"/>
        <v>2675</v>
      </c>
      <c r="H79" s="176" t="s">
        <v>734</v>
      </c>
      <c r="I79" s="142">
        <v>150.76432</v>
      </c>
      <c r="J79" s="176" t="s">
        <v>730</v>
      </c>
      <c r="K79" s="176">
        <v>7452988888</v>
      </c>
      <c r="L79" s="157" t="s">
        <v>647</v>
      </c>
      <c r="M79" s="176" t="s">
        <v>648</v>
      </c>
      <c r="N79" s="176" t="s">
        <v>649</v>
      </c>
      <c r="O79" s="157" t="s">
        <v>650</v>
      </c>
      <c r="P79" s="176"/>
      <c r="Q79" s="176" t="s">
        <v>731</v>
      </c>
      <c r="R79" s="176">
        <v>9926369488</v>
      </c>
      <c r="S79" s="157" t="s">
        <v>732</v>
      </c>
      <c r="T79" s="133">
        <v>32100</v>
      </c>
      <c r="U79" s="133">
        <v>32100</v>
      </c>
      <c r="V79" s="176">
        <v>0</v>
      </c>
      <c r="W79" s="176" t="s">
        <v>614</v>
      </c>
      <c r="X79" s="176">
        <v>3</v>
      </c>
      <c r="Y79" s="176">
        <v>1.5</v>
      </c>
      <c r="Z79" s="155" t="s">
        <v>733</v>
      </c>
      <c r="AA79" s="176">
        <v>3.75</v>
      </c>
      <c r="AB79" s="176">
        <v>1.875</v>
      </c>
      <c r="AC79" s="156" t="s">
        <v>580</v>
      </c>
      <c r="AD79" s="176">
        <v>3</v>
      </c>
      <c r="AE79" s="176">
        <v>0</v>
      </c>
      <c r="AF79" s="176">
        <v>0</v>
      </c>
      <c r="AG79" s="176" t="s">
        <v>581</v>
      </c>
      <c r="AH79" s="176" t="s">
        <v>581</v>
      </c>
      <c r="AI79" s="176" t="s">
        <v>581</v>
      </c>
      <c r="AJ79" s="176" t="s">
        <v>581</v>
      </c>
      <c r="AK79" s="176" t="s">
        <v>581</v>
      </c>
      <c r="AL79" s="176" t="s">
        <v>581</v>
      </c>
      <c r="AM79" s="176" t="s">
        <v>581</v>
      </c>
      <c r="AN79" s="176" t="s">
        <v>581</v>
      </c>
      <c r="AO79" s="176" t="s">
        <v>581</v>
      </c>
      <c r="AP79" s="176" t="s">
        <v>581</v>
      </c>
      <c r="AQ79" s="176" t="s">
        <v>581</v>
      </c>
      <c r="AR79" s="176" t="s">
        <v>581</v>
      </c>
      <c r="AS79" s="176" t="s">
        <v>581</v>
      </c>
      <c r="AT79" s="176" t="s">
        <v>581</v>
      </c>
      <c r="AU79" s="176" t="s">
        <v>581</v>
      </c>
      <c r="AV79" s="176" t="s">
        <v>581</v>
      </c>
      <c r="AW79" s="176" t="s">
        <v>581</v>
      </c>
      <c r="AX79" s="176" t="s">
        <v>581</v>
      </c>
      <c r="AY79" s="176" t="s">
        <v>581</v>
      </c>
      <c r="AZ79" s="176" t="s">
        <v>581</v>
      </c>
      <c r="BA79" s="176"/>
    </row>
    <row r="80" spans="1:53" ht="29.25" customHeight="1">
      <c r="A80" s="170">
        <v>74</v>
      </c>
      <c r="B80" s="176" t="s">
        <v>191</v>
      </c>
      <c r="C80" s="176" t="s">
        <v>191</v>
      </c>
      <c r="D80" s="210"/>
      <c r="E80" s="134" t="s">
        <v>195</v>
      </c>
      <c r="F80" s="151">
        <v>2.95</v>
      </c>
      <c r="G80" s="176">
        <f t="shared" si="5"/>
        <v>2950</v>
      </c>
      <c r="H80" s="176" t="s">
        <v>735</v>
      </c>
      <c r="I80" s="142">
        <v>190.12</v>
      </c>
      <c r="J80" s="176" t="s">
        <v>730</v>
      </c>
      <c r="K80" s="176">
        <v>7452988888</v>
      </c>
      <c r="L80" s="157" t="s">
        <v>647</v>
      </c>
      <c r="M80" s="176" t="s">
        <v>648</v>
      </c>
      <c r="N80" s="176" t="s">
        <v>649</v>
      </c>
      <c r="O80" s="157" t="s">
        <v>650</v>
      </c>
      <c r="P80" s="176"/>
      <c r="Q80" s="176" t="s">
        <v>731</v>
      </c>
      <c r="R80" s="176">
        <v>9926369488</v>
      </c>
      <c r="S80" s="157" t="s">
        <v>732</v>
      </c>
      <c r="T80" s="133">
        <v>32950</v>
      </c>
      <c r="U80" s="133">
        <v>32950</v>
      </c>
      <c r="V80" s="176">
        <v>0</v>
      </c>
      <c r="W80" s="176" t="s">
        <v>614</v>
      </c>
      <c r="X80" s="176">
        <v>3</v>
      </c>
      <c r="Y80" s="176">
        <v>1.5</v>
      </c>
      <c r="Z80" s="155" t="s">
        <v>733</v>
      </c>
      <c r="AA80" s="176">
        <v>3.75</v>
      </c>
      <c r="AB80" s="176">
        <v>1.875</v>
      </c>
      <c r="AC80" s="156" t="s">
        <v>580</v>
      </c>
      <c r="AD80" s="176">
        <v>1</v>
      </c>
      <c r="AE80" s="176">
        <v>1</v>
      </c>
      <c r="AF80" s="176">
        <v>0</v>
      </c>
      <c r="AG80" s="176" t="s">
        <v>581</v>
      </c>
      <c r="AH80" s="176" t="s">
        <v>581</v>
      </c>
      <c r="AI80" s="176" t="s">
        <v>581</v>
      </c>
      <c r="AJ80" s="176" t="s">
        <v>581</v>
      </c>
      <c r="AK80" s="176" t="s">
        <v>581</v>
      </c>
      <c r="AL80" s="176" t="s">
        <v>581</v>
      </c>
      <c r="AM80" s="176" t="s">
        <v>581</v>
      </c>
      <c r="AN80" s="176" t="s">
        <v>581</v>
      </c>
      <c r="AO80" s="176" t="s">
        <v>581</v>
      </c>
      <c r="AP80" s="176" t="s">
        <v>581</v>
      </c>
      <c r="AQ80" s="176" t="s">
        <v>581</v>
      </c>
      <c r="AR80" s="176" t="s">
        <v>581</v>
      </c>
      <c r="AS80" s="176" t="s">
        <v>581</v>
      </c>
      <c r="AT80" s="176" t="s">
        <v>581</v>
      </c>
      <c r="AU80" s="176" t="s">
        <v>581</v>
      </c>
      <c r="AV80" s="176" t="s">
        <v>581</v>
      </c>
      <c r="AW80" s="176" t="s">
        <v>581</v>
      </c>
      <c r="AX80" s="176" t="s">
        <v>581</v>
      </c>
      <c r="AY80" s="176" t="s">
        <v>581</v>
      </c>
      <c r="AZ80" s="176" t="s">
        <v>581</v>
      </c>
      <c r="BA80" s="176"/>
    </row>
    <row r="81" spans="1:53" ht="29.25" customHeight="1">
      <c r="A81" s="170">
        <v>75</v>
      </c>
      <c r="B81" s="176" t="s">
        <v>191</v>
      </c>
      <c r="C81" s="176" t="s">
        <v>191</v>
      </c>
      <c r="D81" s="210"/>
      <c r="E81" s="134" t="s">
        <v>56</v>
      </c>
      <c r="F81" s="151">
        <v>2.0499999999999998</v>
      </c>
      <c r="G81" s="176">
        <f t="shared" si="5"/>
        <v>2050</v>
      </c>
      <c r="H81" s="176" t="s">
        <v>736</v>
      </c>
      <c r="I81" s="142">
        <v>164.04527999999999</v>
      </c>
      <c r="J81" s="176" t="s">
        <v>730</v>
      </c>
      <c r="K81" s="176">
        <v>7452988888</v>
      </c>
      <c r="L81" s="157" t="s">
        <v>647</v>
      </c>
      <c r="M81" s="176" t="s">
        <v>648</v>
      </c>
      <c r="N81" s="176" t="s">
        <v>649</v>
      </c>
      <c r="O81" s="157" t="s">
        <v>650</v>
      </c>
      <c r="P81" s="176"/>
      <c r="Q81" s="176" t="s">
        <v>731</v>
      </c>
      <c r="R81" s="176">
        <v>9926369488</v>
      </c>
      <c r="S81" s="157" t="s">
        <v>732</v>
      </c>
      <c r="T81" s="133">
        <v>24600</v>
      </c>
      <c r="U81" s="133">
        <v>14700</v>
      </c>
      <c r="V81" s="176">
        <v>0</v>
      </c>
      <c r="W81" s="176" t="s">
        <v>614</v>
      </c>
      <c r="X81" s="176">
        <v>3</v>
      </c>
      <c r="Y81" s="176">
        <v>1.5</v>
      </c>
      <c r="Z81" s="155" t="s">
        <v>733</v>
      </c>
      <c r="AA81" s="176">
        <v>3.75</v>
      </c>
      <c r="AB81" s="176">
        <v>1.875</v>
      </c>
      <c r="AC81" s="156" t="s">
        <v>580</v>
      </c>
      <c r="AD81" s="176">
        <v>6</v>
      </c>
      <c r="AE81" s="176">
        <v>2</v>
      </c>
      <c r="AF81" s="176">
        <v>0</v>
      </c>
      <c r="AG81" s="176" t="s">
        <v>581</v>
      </c>
      <c r="AH81" s="176" t="s">
        <v>581</v>
      </c>
      <c r="AI81" s="176" t="s">
        <v>581</v>
      </c>
      <c r="AJ81" s="176" t="s">
        <v>581</v>
      </c>
      <c r="AK81" s="176" t="s">
        <v>581</v>
      </c>
      <c r="AL81" s="176" t="s">
        <v>581</v>
      </c>
      <c r="AM81" s="176" t="s">
        <v>581</v>
      </c>
      <c r="AN81" s="176" t="s">
        <v>581</v>
      </c>
      <c r="AO81" s="176" t="s">
        <v>581</v>
      </c>
      <c r="AP81" s="176" t="s">
        <v>581</v>
      </c>
      <c r="AQ81" s="176" t="s">
        <v>581</v>
      </c>
      <c r="AR81" s="176" t="s">
        <v>581</v>
      </c>
      <c r="AS81" s="176" t="s">
        <v>581</v>
      </c>
      <c r="AT81" s="176" t="s">
        <v>581</v>
      </c>
      <c r="AU81" s="176" t="s">
        <v>581</v>
      </c>
      <c r="AV81" s="176" t="s">
        <v>581</v>
      </c>
      <c r="AW81" s="176" t="s">
        <v>581</v>
      </c>
      <c r="AX81" s="176" t="s">
        <v>581</v>
      </c>
      <c r="AY81" s="176" t="s">
        <v>581</v>
      </c>
      <c r="AZ81" s="176" t="s">
        <v>581</v>
      </c>
      <c r="BA81" s="176"/>
    </row>
    <row r="82" spans="1:53" ht="29.25" customHeight="1">
      <c r="A82" s="170">
        <v>76</v>
      </c>
      <c r="B82" s="176" t="s">
        <v>191</v>
      </c>
      <c r="C82" s="176" t="s">
        <v>191</v>
      </c>
      <c r="D82" s="202"/>
      <c r="E82" s="134" t="s">
        <v>57</v>
      </c>
      <c r="F82" s="151">
        <v>2.8</v>
      </c>
      <c r="G82" s="176">
        <f t="shared" si="5"/>
        <v>2800</v>
      </c>
      <c r="H82" s="176" t="s">
        <v>737</v>
      </c>
      <c r="I82" s="142">
        <v>232.72255999999999</v>
      </c>
      <c r="J82" s="176" t="s">
        <v>730</v>
      </c>
      <c r="K82" s="176">
        <v>7452988888</v>
      </c>
      <c r="L82" s="157" t="s">
        <v>647</v>
      </c>
      <c r="M82" s="176" t="s">
        <v>648</v>
      </c>
      <c r="N82" s="176" t="s">
        <v>649</v>
      </c>
      <c r="O82" s="157" t="s">
        <v>650</v>
      </c>
      <c r="P82" s="176"/>
      <c r="Q82" s="176" t="s">
        <v>731</v>
      </c>
      <c r="R82" s="176">
        <v>9926369488</v>
      </c>
      <c r="S82" s="157" t="s">
        <v>732</v>
      </c>
      <c r="T82" s="133">
        <v>29680</v>
      </c>
      <c r="U82" s="133">
        <v>19880</v>
      </c>
      <c r="V82" s="176">
        <v>0</v>
      </c>
      <c r="W82" s="176" t="s">
        <v>614</v>
      </c>
      <c r="X82" s="176">
        <v>3</v>
      </c>
      <c r="Y82" s="176">
        <v>1.5</v>
      </c>
      <c r="Z82" s="155" t="s">
        <v>733</v>
      </c>
      <c r="AA82" s="176">
        <v>3.75</v>
      </c>
      <c r="AB82" s="176">
        <v>1.875</v>
      </c>
      <c r="AC82" s="156" t="s">
        <v>580</v>
      </c>
      <c r="AD82" s="176">
        <v>3</v>
      </c>
      <c r="AE82" s="176">
        <v>2</v>
      </c>
      <c r="AF82" s="176">
        <v>0</v>
      </c>
      <c r="AG82" s="176" t="s">
        <v>581</v>
      </c>
      <c r="AH82" s="176" t="s">
        <v>581</v>
      </c>
      <c r="AI82" s="176" t="s">
        <v>581</v>
      </c>
      <c r="AJ82" s="176" t="s">
        <v>581</v>
      </c>
      <c r="AK82" s="176" t="s">
        <v>581</v>
      </c>
      <c r="AL82" s="176" t="s">
        <v>581</v>
      </c>
      <c r="AM82" s="176" t="s">
        <v>581</v>
      </c>
      <c r="AN82" s="176" t="s">
        <v>581</v>
      </c>
      <c r="AO82" s="176" t="s">
        <v>581</v>
      </c>
      <c r="AP82" s="176" t="s">
        <v>581</v>
      </c>
      <c r="AQ82" s="176" t="s">
        <v>581</v>
      </c>
      <c r="AR82" s="176" t="s">
        <v>581</v>
      </c>
      <c r="AS82" s="176" t="s">
        <v>581</v>
      </c>
      <c r="AT82" s="176" t="s">
        <v>581</v>
      </c>
      <c r="AU82" s="176" t="s">
        <v>581</v>
      </c>
      <c r="AV82" s="176" t="s">
        <v>581</v>
      </c>
      <c r="AW82" s="176" t="s">
        <v>581</v>
      </c>
      <c r="AX82" s="176" t="s">
        <v>581</v>
      </c>
      <c r="AY82" s="176" t="s">
        <v>581</v>
      </c>
      <c r="AZ82" s="176" t="s">
        <v>581</v>
      </c>
      <c r="BA82" s="176"/>
    </row>
    <row r="83" spans="1:53" ht="29.25" customHeight="1">
      <c r="A83" s="170">
        <v>77</v>
      </c>
      <c r="B83" s="176" t="s">
        <v>191</v>
      </c>
      <c r="C83" s="176" t="s">
        <v>191</v>
      </c>
      <c r="D83" s="176" t="s">
        <v>382</v>
      </c>
      <c r="E83" s="134" t="s">
        <v>197</v>
      </c>
      <c r="F83" s="151">
        <v>7.78</v>
      </c>
      <c r="G83" s="176">
        <f t="shared" si="5"/>
        <v>7780</v>
      </c>
      <c r="H83" s="176" t="s">
        <v>738</v>
      </c>
      <c r="I83" s="142">
        <v>490.67200000000003</v>
      </c>
      <c r="J83" s="176" t="s">
        <v>730</v>
      </c>
      <c r="K83" s="176">
        <v>7452988888</v>
      </c>
      <c r="L83" s="157" t="s">
        <v>647</v>
      </c>
      <c r="M83" s="176" t="s">
        <v>648</v>
      </c>
      <c r="N83" s="176" t="s">
        <v>649</v>
      </c>
      <c r="O83" s="157" t="s">
        <v>650</v>
      </c>
      <c r="P83" s="176"/>
      <c r="Q83" s="176" t="s">
        <v>731</v>
      </c>
      <c r="R83" s="176">
        <v>9926369488</v>
      </c>
      <c r="S83" s="157" t="s">
        <v>732</v>
      </c>
      <c r="T83" s="133">
        <v>88582</v>
      </c>
      <c r="U83" s="133">
        <v>74682</v>
      </c>
      <c r="V83" s="176">
        <v>0</v>
      </c>
      <c r="W83" s="176" t="s">
        <v>614</v>
      </c>
      <c r="X83" s="176">
        <v>3</v>
      </c>
      <c r="Y83" s="176">
        <v>1.5</v>
      </c>
      <c r="Z83" s="155" t="s">
        <v>733</v>
      </c>
      <c r="AA83" s="176">
        <v>3.75</v>
      </c>
      <c r="AB83" s="176">
        <v>1.875</v>
      </c>
      <c r="AC83" s="156" t="s">
        <v>580</v>
      </c>
      <c r="AD83" s="176">
        <v>10</v>
      </c>
      <c r="AE83" s="176">
        <v>0</v>
      </c>
      <c r="AF83" s="176">
        <v>0</v>
      </c>
      <c r="AG83" s="176" t="s">
        <v>581</v>
      </c>
      <c r="AH83" s="176" t="s">
        <v>581</v>
      </c>
      <c r="AI83" s="176" t="s">
        <v>581</v>
      </c>
      <c r="AJ83" s="176" t="s">
        <v>581</v>
      </c>
      <c r="AK83" s="176" t="s">
        <v>581</v>
      </c>
      <c r="AL83" s="176" t="s">
        <v>581</v>
      </c>
      <c r="AM83" s="176" t="s">
        <v>581</v>
      </c>
      <c r="AN83" s="176" t="s">
        <v>581</v>
      </c>
      <c r="AO83" s="176" t="s">
        <v>581</v>
      </c>
      <c r="AP83" s="176" t="s">
        <v>581</v>
      </c>
      <c r="AQ83" s="176" t="s">
        <v>581</v>
      </c>
      <c r="AR83" s="176" t="s">
        <v>581</v>
      </c>
      <c r="AS83" s="176" t="s">
        <v>581</v>
      </c>
      <c r="AT83" s="176" t="s">
        <v>581</v>
      </c>
      <c r="AU83" s="176" t="s">
        <v>581</v>
      </c>
      <c r="AV83" s="176" t="s">
        <v>581</v>
      </c>
      <c r="AW83" s="176" t="s">
        <v>581</v>
      </c>
      <c r="AX83" s="176" t="s">
        <v>581</v>
      </c>
      <c r="AY83" s="176" t="s">
        <v>581</v>
      </c>
      <c r="AZ83" s="176" t="s">
        <v>581</v>
      </c>
      <c r="BA83" s="176"/>
    </row>
    <row r="84" spans="1:53" ht="29.25" customHeight="1">
      <c r="A84" s="170">
        <v>78</v>
      </c>
      <c r="B84" s="176" t="s">
        <v>198</v>
      </c>
      <c r="C84" s="176" t="s">
        <v>349</v>
      </c>
      <c r="D84" s="201" t="s">
        <v>383</v>
      </c>
      <c r="E84" s="140" t="s">
        <v>201</v>
      </c>
      <c r="F84" s="149">
        <v>1.7</v>
      </c>
      <c r="G84" s="176">
        <f t="shared" ref="G84:G89" si="6">F84*1000</f>
        <v>1700</v>
      </c>
      <c r="H84" s="176" t="s">
        <v>739</v>
      </c>
      <c r="I84" s="142">
        <v>99.467200000000005</v>
      </c>
      <c r="J84" s="176" t="s">
        <v>569</v>
      </c>
      <c r="K84" s="176">
        <v>9826800774</v>
      </c>
      <c r="L84" s="153" t="s">
        <v>570</v>
      </c>
      <c r="M84" s="176" t="s">
        <v>571</v>
      </c>
      <c r="N84" s="176" t="s">
        <v>572</v>
      </c>
      <c r="O84" s="153" t="s">
        <v>573</v>
      </c>
      <c r="P84" s="176"/>
      <c r="Q84" s="176" t="s">
        <v>740</v>
      </c>
      <c r="R84" s="176">
        <v>8839989837</v>
      </c>
      <c r="S84" s="157" t="s">
        <v>741</v>
      </c>
      <c r="T84" s="133">
        <v>15650</v>
      </c>
      <c r="U84" s="133">
        <v>15650</v>
      </c>
      <c r="V84" s="176">
        <v>0</v>
      </c>
      <c r="W84" s="176" t="s">
        <v>614</v>
      </c>
      <c r="X84" s="176">
        <v>3</v>
      </c>
      <c r="Y84" s="176">
        <v>1.5</v>
      </c>
      <c r="Z84" s="176">
        <v>10.5</v>
      </c>
      <c r="AA84" s="176">
        <v>3.75</v>
      </c>
      <c r="AB84" s="176">
        <v>1.875</v>
      </c>
      <c r="AC84" s="156" t="s">
        <v>580</v>
      </c>
      <c r="AD84" s="176">
        <v>4</v>
      </c>
      <c r="AE84" s="176">
        <v>1</v>
      </c>
      <c r="AF84" s="176">
        <v>0</v>
      </c>
      <c r="AG84" s="176" t="s">
        <v>581</v>
      </c>
      <c r="AH84" s="176" t="s">
        <v>581</v>
      </c>
      <c r="AI84" s="176" t="s">
        <v>581</v>
      </c>
      <c r="AJ84" s="176" t="s">
        <v>581</v>
      </c>
      <c r="AK84" s="176" t="s">
        <v>581</v>
      </c>
      <c r="AL84" s="176" t="s">
        <v>581</v>
      </c>
      <c r="AM84" s="176" t="s">
        <v>581</v>
      </c>
      <c r="AN84" s="176" t="s">
        <v>581</v>
      </c>
      <c r="AO84" s="176" t="s">
        <v>581</v>
      </c>
      <c r="AP84" s="176" t="s">
        <v>581</v>
      </c>
      <c r="AQ84" s="176" t="s">
        <v>581</v>
      </c>
      <c r="AR84" s="176" t="s">
        <v>581</v>
      </c>
      <c r="AS84" s="176" t="s">
        <v>581</v>
      </c>
      <c r="AT84" s="176" t="s">
        <v>581</v>
      </c>
      <c r="AU84" s="176" t="s">
        <v>581</v>
      </c>
      <c r="AV84" s="176" t="s">
        <v>581</v>
      </c>
      <c r="AW84" s="176" t="s">
        <v>581</v>
      </c>
      <c r="AX84" s="176" t="s">
        <v>581</v>
      </c>
      <c r="AY84" s="176" t="s">
        <v>581</v>
      </c>
      <c r="AZ84" s="176" t="s">
        <v>581</v>
      </c>
      <c r="BA84" s="176"/>
    </row>
    <row r="85" spans="1:53" ht="29.25" customHeight="1">
      <c r="A85" s="170">
        <v>79</v>
      </c>
      <c r="B85" s="176" t="s">
        <v>198</v>
      </c>
      <c r="C85" s="176" t="s">
        <v>349</v>
      </c>
      <c r="D85" s="202"/>
      <c r="E85" s="140" t="s">
        <v>202</v>
      </c>
      <c r="F85" s="142">
        <v>2.0499999999999998</v>
      </c>
      <c r="G85" s="176">
        <f t="shared" si="6"/>
        <v>2050</v>
      </c>
      <c r="H85" s="176" t="s">
        <v>742</v>
      </c>
      <c r="I85" s="142">
        <v>118.2272</v>
      </c>
      <c r="J85" s="176" t="s">
        <v>569</v>
      </c>
      <c r="K85" s="176">
        <v>9826800774</v>
      </c>
      <c r="L85" s="153" t="s">
        <v>570</v>
      </c>
      <c r="M85" s="176" t="s">
        <v>571</v>
      </c>
      <c r="N85" s="176" t="s">
        <v>572</v>
      </c>
      <c r="O85" s="153" t="s">
        <v>573</v>
      </c>
      <c r="P85" s="176"/>
      <c r="Q85" s="176" t="s">
        <v>740</v>
      </c>
      <c r="R85" s="176">
        <v>8839989837</v>
      </c>
      <c r="S85" s="157" t="s">
        <v>741</v>
      </c>
      <c r="T85" s="133">
        <v>16740</v>
      </c>
      <c r="U85" s="133">
        <v>16740</v>
      </c>
      <c r="V85" s="176">
        <v>0</v>
      </c>
      <c r="W85" s="176" t="s">
        <v>614</v>
      </c>
      <c r="X85" s="176">
        <v>3</v>
      </c>
      <c r="Y85" s="176">
        <v>1.5</v>
      </c>
      <c r="Z85" s="176">
        <v>8.1999999999999993</v>
      </c>
      <c r="AA85" s="176">
        <v>3.75</v>
      </c>
      <c r="AB85" s="176">
        <v>1.875</v>
      </c>
      <c r="AC85" s="156" t="s">
        <v>580</v>
      </c>
      <c r="AD85" s="176">
        <v>6</v>
      </c>
      <c r="AE85" s="176">
        <v>0</v>
      </c>
      <c r="AF85" s="176">
        <v>0</v>
      </c>
      <c r="AG85" s="176" t="s">
        <v>581</v>
      </c>
      <c r="AH85" s="176" t="s">
        <v>581</v>
      </c>
      <c r="AI85" s="176" t="s">
        <v>581</v>
      </c>
      <c r="AJ85" s="176" t="s">
        <v>581</v>
      </c>
      <c r="AK85" s="176" t="s">
        <v>581</v>
      </c>
      <c r="AL85" s="176" t="s">
        <v>581</v>
      </c>
      <c r="AM85" s="176" t="s">
        <v>581</v>
      </c>
      <c r="AN85" s="176" t="s">
        <v>581</v>
      </c>
      <c r="AO85" s="176" t="s">
        <v>581</v>
      </c>
      <c r="AP85" s="176" t="s">
        <v>581</v>
      </c>
      <c r="AQ85" s="176" t="s">
        <v>581</v>
      </c>
      <c r="AR85" s="176" t="s">
        <v>581</v>
      </c>
      <c r="AS85" s="176" t="s">
        <v>581</v>
      </c>
      <c r="AT85" s="176" t="s">
        <v>581</v>
      </c>
      <c r="AU85" s="176" t="s">
        <v>581</v>
      </c>
      <c r="AV85" s="176" t="s">
        <v>581</v>
      </c>
      <c r="AW85" s="176" t="s">
        <v>581</v>
      </c>
      <c r="AX85" s="176" t="s">
        <v>581</v>
      </c>
      <c r="AY85" s="176" t="s">
        <v>581</v>
      </c>
      <c r="AZ85" s="176" t="s">
        <v>581</v>
      </c>
      <c r="BA85" s="176"/>
    </row>
    <row r="86" spans="1:53" ht="29.25" customHeight="1">
      <c r="A86" s="170">
        <v>80</v>
      </c>
      <c r="B86" s="176" t="s">
        <v>198</v>
      </c>
      <c r="C86" s="176" t="s">
        <v>349</v>
      </c>
      <c r="D86" s="176" t="s">
        <v>384</v>
      </c>
      <c r="E86" s="140" t="s">
        <v>204</v>
      </c>
      <c r="F86" s="142">
        <v>2.7</v>
      </c>
      <c r="G86" s="176">
        <f t="shared" si="6"/>
        <v>2700</v>
      </c>
      <c r="H86" s="176" t="s">
        <v>743</v>
      </c>
      <c r="I86" s="142">
        <v>158.91679999999999</v>
      </c>
      <c r="J86" s="176" t="s">
        <v>569</v>
      </c>
      <c r="K86" s="176">
        <v>9826800774</v>
      </c>
      <c r="L86" s="153" t="s">
        <v>570</v>
      </c>
      <c r="M86" s="176" t="s">
        <v>571</v>
      </c>
      <c r="N86" s="176" t="s">
        <v>572</v>
      </c>
      <c r="O86" s="153" t="s">
        <v>573</v>
      </c>
      <c r="P86" s="176"/>
      <c r="Q86" s="176" t="s">
        <v>740</v>
      </c>
      <c r="R86" s="176">
        <v>8839989837</v>
      </c>
      <c r="S86" s="157" t="s">
        <v>741</v>
      </c>
      <c r="T86" s="133">
        <v>25580</v>
      </c>
      <c r="U86" s="133">
        <v>25580</v>
      </c>
      <c r="V86" s="176">
        <v>0</v>
      </c>
      <c r="W86" s="176" t="s">
        <v>614</v>
      </c>
      <c r="X86" s="176">
        <v>3</v>
      </c>
      <c r="Y86" s="176">
        <v>1.5</v>
      </c>
      <c r="Z86" s="176">
        <v>10.5</v>
      </c>
      <c r="AA86" s="176">
        <v>3.75</v>
      </c>
      <c r="AB86" s="176">
        <v>1.875</v>
      </c>
      <c r="AC86" s="156" t="s">
        <v>580</v>
      </c>
      <c r="AD86" s="176">
        <v>8</v>
      </c>
      <c r="AE86" s="176">
        <v>1</v>
      </c>
      <c r="AF86" s="176">
        <v>0</v>
      </c>
      <c r="AG86" s="176" t="s">
        <v>581</v>
      </c>
      <c r="AH86" s="176" t="s">
        <v>581</v>
      </c>
      <c r="AI86" s="176" t="s">
        <v>581</v>
      </c>
      <c r="AJ86" s="176" t="s">
        <v>581</v>
      </c>
      <c r="AK86" s="176" t="s">
        <v>581</v>
      </c>
      <c r="AL86" s="176" t="s">
        <v>581</v>
      </c>
      <c r="AM86" s="176" t="s">
        <v>581</v>
      </c>
      <c r="AN86" s="176" t="s">
        <v>581</v>
      </c>
      <c r="AO86" s="176" t="s">
        <v>581</v>
      </c>
      <c r="AP86" s="176" t="s">
        <v>581</v>
      </c>
      <c r="AQ86" s="176" t="s">
        <v>581</v>
      </c>
      <c r="AR86" s="176" t="s">
        <v>581</v>
      </c>
      <c r="AS86" s="176" t="s">
        <v>581</v>
      </c>
      <c r="AT86" s="176" t="s">
        <v>581</v>
      </c>
      <c r="AU86" s="176" t="s">
        <v>581</v>
      </c>
      <c r="AV86" s="176" t="s">
        <v>581</v>
      </c>
      <c r="AW86" s="176" t="s">
        <v>581</v>
      </c>
      <c r="AX86" s="176" t="s">
        <v>581</v>
      </c>
      <c r="AY86" s="176" t="s">
        <v>581</v>
      </c>
      <c r="AZ86" s="176" t="s">
        <v>581</v>
      </c>
      <c r="BA86" s="176"/>
    </row>
    <row r="87" spans="1:53" ht="29.25" customHeight="1">
      <c r="A87" s="170">
        <v>81</v>
      </c>
      <c r="B87" s="176" t="s">
        <v>198</v>
      </c>
      <c r="C87" s="176" t="s">
        <v>349</v>
      </c>
      <c r="D87" s="201" t="s">
        <v>385</v>
      </c>
      <c r="E87" s="140" t="s">
        <v>206</v>
      </c>
      <c r="F87" s="133">
        <v>3.3</v>
      </c>
      <c r="G87" s="176">
        <f t="shared" si="6"/>
        <v>3300</v>
      </c>
      <c r="H87" s="176" t="s">
        <v>744</v>
      </c>
      <c r="I87" s="142">
        <v>231.56</v>
      </c>
      <c r="J87" s="176" t="s">
        <v>569</v>
      </c>
      <c r="K87" s="176">
        <v>9826800774</v>
      </c>
      <c r="L87" s="153" t="s">
        <v>570</v>
      </c>
      <c r="M87" s="176" t="s">
        <v>571</v>
      </c>
      <c r="N87" s="176" t="s">
        <v>572</v>
      </c>
      <c r="O87" s="153" t="s">
        <v>573</v>
      </c>
      <c r="P87" s="176"/>
      <c r="Q87" s="176" t="s">
        <v>745</v>
      </c>
      <c r="R87" s="176">
        <v>9229945080</v>
      </c>
      <c r="S87" s="157" t="s">
        <v>741</v>
      </c>
      <c r="T87" s="133">
        <v>32700</v>
      </c>
      <c r="U87" s="133">
        <v>32700</v>
      </c>
      <c r="V87" s="176">
        <v>0</v>
      </c>
      <c r="W87" s="176" t="s">
        <v>614</v>
      </c>
      <c r="X87" s="176">
        <v>3</v>
      </c>
      <c r="Y87" s="176">
        <v>1.5</v>
      </c>
      <c r="Z87" s="176">
        <v>10.5</v>
      </c>
      <c r="AA87" s="176">
        <v>3.75</v>
      </c>
      <c r="AB87" s="176">
        <v>1.875</v>
      </c>
      <c r="AC87" s="156" t="s">
        <v>580</v>
      </c>
      <c r="AD87" s="176">
        <v>3</v>
      </c>
      <c r="AE87" s="176">
        <v>1</v>
      </c>
      <c r="AF87" s="176">
        <v>0</v>
      </c>
      <c r="AG87" s="176" t="s">
        <v>581</v>
      </c>
      <c r="AH87" s="176" t="s">
        <v>581</v>
      </c>
      <c r="AI87" s="176" t="s">
        <v>581</v>
      </c>
      <c r="AJ87" s="176" t="s">
        <v>581</v>
      </c>
      <c r="AK87" s="176" t="s">
        <v>581</v>
      </c>
      <c r="AL87" s="176" t="s">
        <v>581</v>
      </c>
      <c r="AM87" s="176" t="s">
        <v>581</v>
      </c>
      <c r="AN87" s="176" t="s">
        <v>581</v>
      </c>
      <c r="AO87" s="176" t="s">
        <v>581</v>
      </c>
      <c r="AP87" s="176" t="s">
        <v>581</v>
      </c>
      <c r="AQ87" s="176" t="s">
        <v>581</v>
      </c>
      <c r="AR87" s="176" t="s">
        <v>581</v>
      </c>
      <c r="AS87" s="176" t="s">
        <v>581</v>
      </c>
      <c r="AT87" s="176" t="s">
        <v>581</v>
      </c>
      <c r="AU87" s="176" t="s">
        <v>581</v>
      </c>
      <c r="AV87" s="176" t="s">
        <v>581</v>
      </c>
      <c r="AW87" s="176" t="s">
        <v>581</v>
      </c>
      <c r="AX87" s="176" t="s">
        <v>581</v>
      </c>
      <c r="AY87" s="176" t="s">
        <v>581</v>
      </c>
      <c r="AZ87" s="176" t="s">
        <v>581</v>
      </c>
      <c r="BA87" s="176"/>
    </row>
    <row r="88" spans="1:53" ht="29.25" customHeight="1">
      <c r="A88" s="170">
        <v>82</v>
      </c>
      <c r="B88" s="176" t="s">
        <v>198</v>
      </c>
      <c r="C88" s="176" t="s">
        <v>349</v>
      </c>
      <c r="D88" s="202"/>
      <c r="E88" s="140" t="s">
        <v>207</v>
      </c>
      <c r="F88" s="133">
        <v>3.55</v>
      </c>
      <c r="G88" s="176">
        <f t="shared" si="6"/>
        <v>3550</v>
      </c>
      <c r="H88" s="176" t="s">
        <v>746</v>
      </c>
      <c r="I88" s="142">
        <v>270.62560000000002</v>
      </c>
      <c r="J88" s="176" t="s">
        <v>569</v>
      </c>
      <c r="K88" s="176">
        <v>9826800774</v>
      </c>
      <c r="L88" s="153" t="s">
        <v>570</v>
      </c>
      <c r="M88" s="176" t="s">
        <v>571</v>
      </c>
      <c r="N88" s="176" t="s">
        <v>572</v>
      </c>
      <c r="O88" s="153" t="s">
        <v>573</v>
      </c>
      <c r="P88" s="176"/>
      <c r="Q88" s="176" t="s">
        <v>745</v>
      </c>
      <c r="R88" s="176">
        <v>9229945080</v>
      </c>
      <c r="S88" s="157" t="s">
        <v>741</v>
      </c>
      <c r="T88" s="133">
        <v>35400</v>
      </c>
      <c r="U88" s="133">
        <v>35400</v>
      </c>
      <c r="V88" s="176">
        <v>0</v>
      </c>
      <c r="W88" s="176" t="s">
        <v>614</v>
      </c>
      <c r="X88" s="176">
        <v>3</v>
      </c>
      <c r="Y88" s="176">
        <v>1.5</v>
      </c>
      <c r="Z88" s="176">
        <v>10.5</v>
      </c>
      <c r="AA88" s="176">
        <v>3.75</v>
      </c>
      <c r="AB88" s="176">
        <v>1.875</v>
      </c>
      <c r="AC88" s="156" t="s">
        <v>580</v>
      </c>
      <c r="AD88" s="176">
        <v>8</v>
      </c>
      <c r="AE88" s="176">
        <v>0</v>
      </c>
      <c r="AF88" s="176">
        <v>0</v>
      </c>
      <c r="AG88" s="176" t="s">
        <v>581</v>
      </c>
      <c r="AH88" s="176" t="s">
        <v>581</v>
      </c>
      <c r="AI88" s="176" t="s">
        <v>581</v>
      </c>
      <c r="AJ88" s="176" t="s">
        <v>581</v>
      </c>
      <c r="AK88" s="176" t="s">
        <v>581</v>
      </c>
      <c r="AL88" s="176" t="s">
        <v>581</v>
      </c>
      <c r="AM88" s="176" t="s">
        <v>581</v>
      </c>
      <c r="AN88" s="176" t="s">
        <v>581</v>
      </c>
      <c r="AO88" s="176" t="s">
        <v>581</v>
      </c>
      <c r="AP88" s="176" t="s">
        <v>581</v>
      </c>
      <c r="AQ88" s="176" t="s">
        <v>581</v>
      </c>
      <c r="AR88" s="176" t="s">
        <v>581</v>
      </c>
      <c r="AS88" s="176" t="s">
        <v>581</v>
      </c>
      <c r="AT88" s="176" t="s">
        <v>581</v>
      </c>
      <c r="AU88" s="176" t="s">
        <v>581</v>
      </c>
      <c r="AV88" s="176" t="s">
        <v>581</v>
      </c>
      <c r="AW88" s="176" t="s">
        <v>581</v>
      </c>
      <c r="AX88" s="176" t="s">
        <v>581</v>
      </c>
      <c r="AY88" s="176" t="s">
        <v>581</v>
      </c>
      <c r="AZ88" s="176" t="s">
        <v>581</v>
      </c>
      <c r="BA88" s="176"/>
    </row>
    <row r="89" spans="1:53" ht="29.25" customHeight="1">
      <c r="A89" s="170">
        <v>83</v>
      </c>
      <c r="B89" s="176" t="s">
        <v>357</v>
      </c>
      <c r="C89" s="176" t="s">
        <v>349</v>
      </c>
      <c r="D89" s="176" t="s">
        <v>59</v>
      </c>
      <c r="E89" s="134" t="s">
        <v>511</v>
      </c>
      <c r="F89" s="143">
        <v>3</v>
      </c>
      <c r="G89" s="176">
        <f t="shared" si="6"/>
        <v>3000</v>
      </c>
      <c r="H89" s="175" t="s">
        <v>904</v>
      </c>
      <c r="I89" s="142">
        <v>141.81</v>
      </c>
      <c r="J89" s="176" t="s">
        <v>569</v>
      </c>
      <c r="K89" s="176">
        <v>9826800774</v>
      </c>
      <c r="L89" s="153" t="s">
        <v>570</v>
      </c>
      <c r="M89" s="176" t="s">
        <v>571</v>
      </c>
      <c r="N89" s="176" t="s">
        <v>572</v>
      </c>
      <c r="O89" s="153" t="s">
        <v>573</v>
      </c>
      <c r="P89" s="158"/>
      <c r="Q89" s="176" t="s">
        <v>745</v>
      </c>
      <c r="R89" s="176">
        <v>9229945080</v>
      </c>
      <c r="S89" s="157" t="s">
        <v>741</v>
      </c>
      <c r="T89" s="133">
        <v>28800</v>
      </c>
      <c r="U89" s="180">
        <v>28800</v>
      </c>
      <c r="V89" s="175">
        <v>0</v>
      </c>
      <c r="W89" s="176" t="s">
        <v>578</v>
      </c>
      <c r="X89" s="176">
        <v>3</v>
      </c>
      <c r="Y89" s="176">
        <v>1.5</v>
      </c>
      <c r="Z89" s="176">
        <v>10.5</v>
      </c>
      <c r="AA89" s="176">
        <v>3.75</v>
      </c>
      <c r="AB89" s="176">
        <v>1.875</v>
      </c>
      <c r="AC89" s="156" t="s">
        <v>580</v>
      </c>
      <c r="AD89" s="175">
        <v>8</v>
      </c>
      <c r="AE89" s="175">
        <v>1</v>
      </c>
      <c r="AF89" s="175">
        <v>0</v>
      </c>
      <c r="AG89" s="176" t="s">
        <v>581</v>
      </c>
      <c r="AH89" s="176" t="s">
        <v>581</v>
      </c>
      <c r="AI89" s="176" t="s">
        <v>581</v>
      </c>
      <c r="AJ89" s="176" t="s">
        <v>581</v>
      </c>
      <c r="AK89" s="176" t="s">
        <v>581</v>
      </c>
      <c r="AL89" s="176" t="s">
        <v>581</v>
      </c>
      <c r="AM89" s="176" t="s">
        <v>581</v>
      </c>
      <c r="AN89" s="176" t="s">
        <v>581</v>
      </c>
      <c r="AO89" s="176" t="s">
        <v>581</v>
      </c>
      <c r="AP89" s="176" t="s">
        <v>581</v>
      </c>
      <c r="AQ89" s="176" t="s">
        <v>581</v>
      </c>
      <c r="AR89" s="176" t="s">
        <v>581</v>
      </c>
      <c r="AS89" s="176" t="s">
        <v>581</v>
      </c>
      <c r="AT89" s="176" t="s">
        <v>581</v>
      </c>
      <c r="AU89" s="176" t="s">
        <v>581</v>
      </c>
      <c r="AV89" s="176" t="s">
        <v>581</v>
      </c>
      <c r="AW89" s="176" t="s">
        <v>581</v>
      </c>
      <c r="AX89" s="176" t="s">
        <v>581</v>
      </c>
      <c r="AY89" s="176" t="s">
        <v>581</v>
      </c>
      <c r="AZ89" s="176" t="s">
        <v>581</v>
      </c>
      <c r="BA89" s="175"/>
    </row>
    <row r="90" spans="1:53" ht="29.25" customHeight="1">
      <c r="A90" s="170">
        <v>84</v>
      </c>
      <c r="B90" s="176" t="s">
        <v>357</v>
      </c>
      <c r="C90" s="176" t="s">
        <v>499</v>
      </c>
      <c r="D90" s="176" t="s">
        <v>62</v>
      </c>
      <c r="E90" s="134" t="s">
        <v>63</v>
      </c>
      <c r="F90" s="143">
        <v>1.2</v>
      </c>
      <c r="G90" s="176">
        <f t="shared" ref="G90:G123" si="7">F90*1000</f>
        <v>1200</v>
      </c>
      <c r="H90" s="175" t="s">
        <v>905</v>
      </c>
      <c r="I90" s="142">
        <v>143.66999999999999</v>
      </c>
      <c r="J90" s="176" t="s">
        <v>569</v>
      </c>
      <c r="K90" s="176">
        <v>9826800774</v>
      </c>
      <c r="L90" s="153" t="s">
        <v>570</v>
      </c>
      <c r="M90" s="176" t="s">
        <v>571</v>
      </c>
      <c r="N90" s="176" t="s">
        <v>572</v>
      </c>
      <c r="O90" s="153" t="s">
        <v>573</v>
      </c>
      <c r="P90" s="158"/>
      <c r="Q90" s="176" t="s">
        <v>745</v>
      </c>
      <c r="R90" s="176">
        <v>9229945080</v>
      </c>
      <c r="S90" s="157" t="s">
        <v>741</v>
      </c>
      <c r="T90" s="133">
        <v>11300</v>
      </c>
      <c r="U90" s="180">
        <v>11300</v>
      </c>
      <c r="V90" s="175">
        <v>0</v>
      </c>
      <c r="W90" s="176" t="s">
        <v>578</v>
      </c>
      <c r="X90" s="176">
        <v>3</v>
      </c>
      <c r="Y90" s="176">
        <v>1.5</v>
      </c>
      <c r="Z90" s="176">
        <v>10.5</v>
      </c>
      <c r="AA90" s="176">
        <v>3.75</v>
      </c>
      <c r="AB90" s="176">
        <v>1.875</v>
      </c>
      <c r="AC90" s="156" t="s">
        <v>580</v>
      </c>
      <c r="AD90" s="175">
        <v>9</v>
      </c>
      <c r="AE90" s="175">
        <v>2</v>
      </c>
      <c r="AF90" s="175">
        <v>1</v>
      </c>
      <c r="AG90" s="176" t="s">
        <v>581</v>
      </c>
      <c r="AH90" s="176" t="s">
        <v>581</v>
      </c>
      <c r="AI90" s="176" t="s">
        <v>581</v>
      </c>
      <c r="AJ90" s="176" t="s">
        <v>581</v>
      </c>
      <c r="AK90" s="176" t="s">
        <v>581</v>
      </c>
      <c r="AL90" s="176" t="s">
        <v>581</v>
      </c>
      <c r="AM90" s="176" t="s">
        <v>581</v>
      </c>
      <c r="AN90" s="176" t="s">
        <v>581</v>
      </c>
      <c r="AO90" s="176" t="s">
        <v>581</v>
      </c>
      <c r="AP90" s="176" t="s">
        <v>581</v>
      </c>
      <c r="AQ90" s="176" t="s">
        <v>581</v>
      </c>
      <c r="AR90" s="176" t="s">
        <v>581</v>
      </c>
      <c r="AS90" s="176" t="s">
        <v>581</v>
      </c>
      <c r="AT90" s="176" t="s">
        <v>581</v>
      </c>
      <c r="AU90" s="176" t="s">
        <v>581</v>
      </c>
      <c r="AV90" s="176" t="s">
        <v>581</v>
      </c>
      <c r="AW90" s="176" t="s">
        <v>581</v>
      </c>
      <c r="AX90" s="176" t="s">
        <v>581</v>
      </c>
      <c r="AY90" s="176" t="s">
        <v>581</v>
      </c>
      <c r="AZ90" s="176" t="s">
        <v>581</v>
      </c>
      <c r="BA90" s="175"/>
    </row>
    <row r="91" spans="1:53" ht="29.25" customHeight="1">
      <c r="A91" s="170">
        <v>85</v>
      </c>
      <c r="B91" s="176" t="s">
        <v>208</v>
      </c>
      <c r="C91" s="176" t="s">
        <v>350</v>
      </c>
      <c r="D91" s="176" t="s">
        <v>386</v>
      </c>
      <c r="E91" s="141" t="s">
        <v>211</v>
      </c>
      <c r="F91" s="133">
        <v>2.4</v>
      </c>
      <c r="G91" s="176">
        <f t="shared" si="7"/>
        <v>2400</v>
      </c>
      <c r="H91" s="176" t="s">
        <v>747</v>
      </c>
      <c r="I91" s="142">
        <v>167.7088</v>
      </c>
      <c r="J91" s="176" t="s">
        <v>569</v>
      </c>
      <c r="K91" s="176">
        <v>9826800774</v>
      </c>
      <c r="L91" s="153" t="s">
        <v>570</v>
      </c>
      <c r="M91" s="176" t="s">
        <v>571</v>
      </c>
      <c r="N91" s="176" t="s">
        <v>572</v>
      </c>
      <c r="O91" s="153" t="s">
        <v>573</v>
      </c>
      <c r="P91" s="176"/>
      <c r="Q91" s="176" t="s">
        <v>748</v>
      </c>
      <c r="R91" s="176">
        <v>8839931081</v>
      </c>
      <c r="S91" s="157" t="s">
        <v>749</v>
      </c>
      <c r="T91" s="133">
        <v>21300</v>
      </c>
      <c r="U91" s="133">
        <v>21300</v>
      </c>
      <c r="V91" s="176" t="s">
        <v>718</v>
      </c>
      <c r="W91" s="176" t="s">
        <v>750</v>
      </c>
      <c r="X91" s="176">
        <v>3</v>
      </c>
      <c r="Y91" s="176">
        <v>1.5</v>
      </c>
      <c r="Z91" s="176">
        <v>6.5</v>
      </c>
      <c r="AA91" s="176">
        <v>3.75</v>
      </c>
      <c r="AB91" s="176">
        <v>1.875</v>
      </c>
      <c r="AC91" s="156" t="s">
        <v>580</v>
      </c>
      <c r="AD91" s="176">
        <v>5</v>
      </c>
      <c r="AE91" s="176">
        <v>1</v>
      </c>
      <c r="AF91" s="176">
        <v>0</v>
      </c>
      <c r="AG91" s="176" t="s">
        <v>581</v>
      </c>
      <c r="AH91" s="176" t="s">
        <v>581</v>
      </c>
      <c r="AI91" s="176" t="s">
        <v>581</v>
      </c>
      <c r="AJ91" s="176" t="s">
        <v>581</v>
      </c>
      <c r="AK91" s="176" t="s">
        <v>581</v>
      </c>
      <c r="AL91" s="176" t="s">
        <v>581</v>
      </c>
      <c r="AM91" s="176" t="s">
        <v>581</v>
      </c>
      <c r="AN91" s="176" t="s">
        <v>581</v>
      </c>
      <c r="AO91" s="176" t="s">
        <v>581</v>
      </c>
      <c r="AP91" s="176" t="s">
        <v>581</v>
      </c>
      <c r="AQ91" s="176" t="s">
        <v>581</v>
      </c>
      <c r="AR91" s="176" t="s">
        <v>581</v>
      </c>
      <c r="AS91" s="176" t="s">
        <v>581</v>
      </c>
      <c r="AT91" s="176" t="s">
        <v>751</v>
      </c>
      <c r="AU91" s="176" t="s">
        <v>581</v>
      </c>
      <c r="AV91" s="176" t="s">
        <v>581</v>
      </c>
      <c r="AW91" s="176" t="s">
        <v>581</v>
      </c>
      <c r="AX91" s="176" t="s">
        <v>581</v>
      </c>
      <c r="AY91" s="176" t="s">
        <v>581</v>
      </c>
      <c r="AZ91" s="176" t="s">
        <v>581</v>
      </c>
      <c r="BA91" s="176"/>
    </row>
    <row r="92" spans="1:53" ht="29.25" customHeight="1">
      <c r="A92" s="170">
        <v>86</v>
      </c>
      <c r="B92" s="176" t="s">
        <v>208</v>
      </c>
      <c r="C92" s="176" t="s">
        <v>351</v>
      </c>
      <c r="D92" s="201" t="s">
        <v>387</v>
      </c>
      <c r="E92" s="141" t="s">
        <v>214</v>
      </c>
      <c r="F92" s="133">
        <v>3.2</v>
      </c>
      <c r="G92" s="176">
        <f t="shared" si="7"/>
        <v>3200</v>
      </c>
      <c r="H92" s="176" t="s">
        <v>752</v>
      </c>
      <c r="I92" s="142">
        <v>188.52960000000002</v>
      </c>
      <c r="J92" s="176" t="s">
        <v>569</v>
      </c>
      <c r="K92" s="176">
        <v>9826800774</v>
      </c>
      <c r="L92" s="153" t="s">
        <v>570</v>
      </c>
      <c r="M92" s="176" t="s">
        <v>571</v>
      </c>
      <c r="N92" s="176" t="s">
        <v>572</v>
      </c>
      <c r="O92" s="153" t="s">
        <v>573</v>
      </c>
      <c r="P92" s="176"/>
      <c r="Q92" s="176" t="s">
        <v>753</v>
      </c>
      <c r="R92" s="176">
        <v>9425434357</v>
      </c>
      <c r="S92" s="157" t="s">
        <v>754</v>
      </c>
      <c r="T92" s="133">
        <v>32000</v>
      </c>
      <c r="U92" s="133">
        <v>32000</v>
      </c>
      <c r="V92" s="176">
        <v>0</v>
      </c>
      <c r="W92" s="176" t="s">
        <v>614</v>
      </c>
      <c r="X92" s="176">
        <v>3</v>
      </c>
      <c r="Y92" s="176">
        <v>1.5</v>
      </c>
      <c r="Z92" s="176">
        <v>7.5</v>
      </c>
      <c r="AA92" s="176">
        <v>3.75</v>
      </c>
      <c r="AB92" s="176">
        <v>1.875</v>
      </c>
      <c r="AC92" s="156" t="s">
        <v>580</v>
      </c>
      <c r="AD92" s="176">
        <v>4</v>
      </c>
      <c r="AE92" s="176">
        <v>1</v>
      </c>
      <c r="AF92" s="176">
        <v>0</v>
      </c>
      <c r="AG92" s="176" t="s">
        <v>581</v>
      </c>
      <c r="AH92" s="176" t="s">
        <v>581</v>
      </c>
      <c r="AI92" s="176" t="s">
        <v>581</v>
      </c>
      <c r="AJ92" s="176" t="s">
        <v>581</v>
      </c>
      <c r="AK92" s="176" t="s">
        <v>581</v>
      </c>
      <c r="AL92" s="176" t="s">
        <v>581</v>
      </c>
      <c r="AM92" s="176" t="s">
        <v>581</v>
      </c>
      <c r="AN92" s="176" t="s">
        <v>581</v>
      </c>
      <c r="AO92" s="176" t="s">
        <v>581</v>
      </c>
      <c r="AP92" s="176" t="s">
        <v>581</v>
      </c>
      <c r="AQ92" s="176" t="s">
        <v>581</v>
      </c>
      <c r="AR92" s="176" t="s">
        <v>581</v>
      </c>
      <c r="AS92" s="176" t="s">
        <v>581</v>
      </c>
      <c r="AT92" s="176" t="s">
        <v>751</v>
      </c>
      <c r="AU92" s="176" t="s">
        <v>581</v>
      </c>
      <c r="AV92" s="176" t="s">
        <v>581</v>
      </c>
      <c r="AW92" s="176" t="s">
        <v>581</v>
      </c>
      <c r="AX92" s="176" t="s">
        <v>581</v>
      </c>
      <c r="AY92" s="176" t="s">
        <v>581</v>
      </c>
      <c r="AZ92" s="176" t="s">
        <v>581</v>
      </c>
      <c r="BA92" s="176"/>
    </row>
    <row r="93" spans="1:53" ht="29.25" customHeight="1">
      <c r="A93" s="170">
        <v>87</v>
      </c>
      <c r="B93" s="176" t="s">
        <v>208</v>
      </c>
      <c r="C93" s="176" t="s">
        <v>351</v>
      </c>
      <c r="D93" s="202"/>
      <c r="E93" s="141" t="s">
        <v>215</v>
      </c>
      <c r="F93" s="133">
        <v>4.9800000000000004</v>
      </c>
      <c r="G93" s="176">
        <f t="shared" si="7"/>
        <v>4980</v>
      </c>
      <c r="H93" s="176" t="s">
        <v>755</v>
      </c>
      <c r="I93" s="142">
        <v>261.81120000000004</v>
      </c>
      <c r="J93" s="176" t="s">
        <v>569</v>
      </c>
      <c r="K93" s="176">
        <v>9826800774</v>
      </c>
      <c r="L93" s="153" t="s">
        <v>570</v>
      </c>
      <c r="M93" s="176" t="s">
        <v>571</v>
      </c>
      <c r="N93" s="176" t="s">
        <v>572</v>
      </c>
      <c r="O93" s="153" t="s">
        <v>573</v>
      </c>
      <c r="P93" s="176"/>
      <c r="Q93" s="176" t="s">
        <v>753</v>
      </c>
      <c r="R93" s="176">
        <v>9425434357</v>
      </c>
      <c r="S93" s="157" t="s">
        <v>754</v>
      </c>
      <c r="T93" s="133">
        <v>49800</v>
      </c>
      <c r="U93" s="133">
        <v>49800</v>
      </c>
      <c r="V93" s="176" t="s">
        <v>756</v>
      </c>
      <c r="W93" s="176" t="s">
        <v>614</v>
      </c>
      <c r="X93" s="176">
        <v>3</v>
      </c>
      <c r="Y93" s="176">
        <v>1.5</v>
      </c>
      <c r="Z93" s="176">
        <v>10</v>
      </c>
      <c r="AA93" s="176">
        <v>3.75</v>
      </c>
      <c r="AB93" s="176">
        <v>1.875</v>
      </c>
      <c r="AC93" s="156" t="s">
        <v>580</v>
      </c>
      <c r="AD93" s="176">
        <v>2</v>
      </c>
      <c r="AE93" s="176">
        <v>0</v>
      </c>
      <c r="AF93" s="176">
        <v>0</v>
      </c>
      <c r="AG93" s="176" t="s">
        <v>581</v>
      </c>
      <c r="AH93" s="176" t="s">
        <v>581</v>
      </c>
      <c r="AI93" s="176" t="s">
        <v>581</v>
      </c>
      <c r="AJ93" s="176" t="s">
        <v>581</v>
      </c>
      <c r="AK93" s="176" t="s">
        <v>581</v>
      </c>
      <c r="AL93" s="176" t="s">
        <v>581</v>
      </c>
      <c r="AM93" s="176" t="s">
        <v>581</v>
      </c>
      <c r="AN93" s="176" t="s">
        <v>581</v>
      </c>
      <c r="AO93" s="176" t="s">
        <v>581</v>
      </c>
      <c r="AP93" s="176" t="s">
        <v>581</v>
      </c>
      <c r="AQ93" s="176" t="s">
        <v>581</v>
      </c>
      <c r="AR93" s="176" t="s">
        <v>581</v>
      </c>
      <c r="AS93" s="176" t="s">
        <v>581</v>
      </c>
      <c r="AT93" s="176" t="s">
        <v>751</v>
      </c>
      <c r="AU93" s="176" t="s">
        <v>581</v>
      </c>
      <c r="AV93" s="176" t="s">
        <v>581</v>
      </c>
      <c r="AW93" s="176" t="s">
        <v>581</v>
      </c>
      <c r="AX93" s="176" t="s">
        <v>581</v>
      </c>
      <c r="AY93" s="176" t="s">
        <v>581</v>
      </c>
      <c r="AZ93" s="176" t="s">
        <v>581</v>
      </c>
      <c r="BA93" s="176"/>
    </row>
    <row r="94" spans="1:53" ht="29.25" customHeight="1">
      <c r="A94" s="170">
        <v>88</v>
      </c>
      <c r="B94" s="176" t="s">
        <v>64</v>
      </c>
      <c r="C94" s="176" t="s">
        <v>351</v>
      </c>
      <c r="D94" s="176" t="s">
        <v>423</v>
      </c>
      <c r="E94" s="134" t="s">
        <v>96</v>
      </c>
      <c r="F94" s="143">
        <v>3.6</v>
      </c>
      <c r="G94" s="176">
        <f t="shared" si="7"/>
        <v>3600</v>
      </c>
      <c r="H94" s="175" t="s">
        <v>906</v>
      </c>
      <c r="I94" s="142">
        <v>330.02</v>
      </c>
      <c r="J94" s="176" t="s">
        <v>569</v>
      </c>
      <c r="K94" s="176">
        <v>9826800774</v>
      </c>
      <c r="L94" s="153" t="s">
        <v>570</v>
      </c>
      <c r="M94" s="176" t="s">
        <v>571</v>
      </c>
      <c r="N94" s="176" t="s">
        <v>572</v>
      </c>
      <c r="O94" s="153" t="s">
        <v>573</v>
      </c>
      <c r="P94" s="158"/>
      <c r="Q94" s="176" t="s">
        <v>753</v>
      </c>
      <c r="R94" s="176">
        <v>9425434357</v>
      </c>
      <c r="S94" s="157" t="s">
        <v>754</v>
      </c>
      <c r="T94" s="133">
        <v>28610</v>
      </c>
      <c r="U94" s="180">
        <v>28610</v>
      </c>
      <c r="V94" s="175">
        <v>0</v>
      </c>
      <c r="W94" s="176" t="s">
        <v>578</v>
      </c>
      <c r="X94" s="176">
        <v>3</v>
      </c>
      <c r="Y94" s="176">
        <v>1.5</v>
      </c>
      <c r="Z94" s="176">
        <v>10</v>
      </c>
      <c r="AA94" s="176">
        <v>3.75</v>
      </c>
      <c r="AB94" s="176">
        <v>1.875</v>
      </c>
      <c r="AC94" s="156" t="s">
        <v>580</v>
      </c>
      <c r="AD94" s="175">
        <v>5</v>
      </c>
      <c r="AE94" s="175">
        <v>1</v>
      </c>
      <c r="AF94" s="175">
        <v>2</v>
      </c>
      <c r="AG94" s="176" t="s">
        <v>581</v>
      </c>
      <c r="AH94" s="176" t="s">
        <v>581</v>
      </c>
      <c r="AI94" s="176" t="s">
        <v>581</v>
      </c>
      <c r="AJ94" s="176" t="s">
        <v>581</v>
      </c>
      <c r="AK94" s="176" t="s">
        <v>581</v>
      </c>
      <c r="AL94" s="176" t="s">
        <v>581</v>
      </c>
      <c r="AM94" s="176" t="s">
        <v>581</v>
      </c>
      <c r="AN94" s="176" t="s">
        <v>581</v>
      </c>
      <c r="AO94" s="176" t="s">
        <v>581</v>
      </c>
      <c r="AP94" s="176" t="s">
        <v>581</v>
      </c>
      <c r="AQ94" s="176" t="s">
        <v>581</v>
      </c>
      <c r="AR94" s="176" t="s">
        <v>581</v>
      </c>
      <c r="AS94" s="176" t="s">
        <v>581</v>
      </c>
      <c r="AT94" s="176" t="s">
        <v>581</v>
      </c>
      <c r="AU94" s="176" t="s">
        <v>581</v>
      </c>
      <c r="AV94" s="176" t="s">
        <v>581</v>
      </c>
      <c r="AW94" s="176" t="s">
        <v>581</v>
      </c>
      <c r="AX94" s="176" t="s">
        <v>581</v>
      </c>
      <c r="AY94" s="176" t="s">
        <v>581</v>
      </c>
      <c r="AZ94" s="176" t="s">
        <v>581</v>
      </c>
      <c r="BA94" s="175"/>
    </row>
    <row r="95" spans="1:53" ht="29.25" customHeight="1">
      <c r="A95" s="170">
        <v>89</v>
      </c>
      <c r="B95" s="176" t="s">
        <v>72</v>
      </c>
      <c r="C95" s="176" t="s">
        <v>72</v>
      </c>
      <c r="D95" s="201" t="s">
        <v>389</v>
      </c>
      <c r="E95" s="140" t="s">
        <v>220</v>
      </c>
      <c r="F95" s="149">
        <v>2.4</v>
      </c>
      <c r="G95" s="176">
        <f t="shared" si="7"/>
        <v>2400</v>
      </c>
      <c r="H95" s="176" t="s">
        <v>757</v>
      </c>
      <c r="I95" s="142">
        <v>195.69759999999999</v>
      </c>
      <c r="J95" s="108" t="s">
        <v>606</v>
      </c>
      <c r="K95" s="158" t="s">
        <v>607</v>
      </c>
      <c r="L95" s="157" t="s">
        <v>608</v>
      </c>
      <c r="M95" s="108" t="s">
        <v>609</v>
      </c>
      <c r="N95" s="158">
        <v>7974395065</v>
      </c>
      <c r="O95" s="157" t="s">
        <v>610</v>
      </c>
      <c r="P95" s="162"/>
      <c r="Q95" s="108" t="s">
        <v>758</v>
      </c>
      <c r="R95" s="108" t="s">
        <v>759</v>
      </c>
      <c r="S95" s="157" t="s">
        <v>760</v>
      </c>
      <c r="T95" s="133">
        <v>28100</v>
      </c>
      <c r="U95" s="133">
        <v>28100</v>
      </c>
      <c r="V95" s="176" t="s">
        <v>761</v>
      </c>
      <c r="W95" s="176" t="s">
        <v>578</v>
      </c>
      <c r="X95" s="176">
        <v>3</v>
      </c>
      <c r="Y95" s="176">
        <v>1.5</v>
      </c>
      <c r="Z95" s="176">
        <v>7</v>
      </c>
      <c r="AA95" s="176">
        <v>3.75</v>
      </c>
      <c r="AB95" s="176">
        <v>1.875</v>
      </c>
      <c r="AC95" s="156" t="s">
        <v>580</v>
      </c>
      <c r="AD95" s="176">
        <v>5</v>
      </c>
      <c r="AE95" s="176">
        <v>0</v>
      </c>
      <c r="AF95" s="176">
        <v>0</v>
      </c>
      <c r="AG95" s="176" t="s">
        <v>581</v>
      </c>
      <c r="AH95" s="176" t="s">
        <v>581</v>
      </c>
      <c r="AI95" s="176" t="s">
        <v>581</v>
      </c>
      <c r="AJ95" s="176" t="s">
        <v>581</v>
      </c>
      <c r="AK95" s="176" t="s">
        <v>581</v>
      </c>
      <c r="AL95" s="176" t="s">
        <v>581</v>
      </c>
      <c r="AM95" s="176" t="s">
        <v>581</v>
      </c>
      <c r="AN95" s="176" t="s">
        <v>581</v>
      </c>
      <c r="AO95" s="176" t="s">
        <v>581</v>
      </c>
      <c r="AP95" s="176" t="s">
        <v>581</v>
      </c>
      <c r="AQ95" s="176" t="s">
        <v>581</v>
      </c>
      <c r="AR95" s="176" t="s">
        <v>581</v>
      </c>
      <c r="AS95" s="176" t="s">
        <v>581</v>
      </c>
      <c r="AT95" s="176" t="s">
        <v>581</v>
      </c>
      <c r="AU95" s="176" t="s">
        <v>581</v>
      </c>
      <c r="AV95" s="176" t="s">
        <v>581</v>
      </c>
      <c r="AW95" s="176" t="s">
        <v>581</v>
      </c>
      <c r="AX95" s="176" t="s">
        <v>581</v>
      </c>
      <c r="AY95" s="176" t="s">
        <v>581</v>
      </c>
      <c r="AZ95" s="176" t="s">
        <v>581</v>
      </c>
      <c r="BA95" s="176"/>
    </row>
    <row r="96" spans="1:53" s="174" customFormat="1" ht="29.25" customHeight="1">
      <c r="A96" s="170">
        <v>90</v>
      </c>
      <c r="B96" s="176" t="s">
        <v>72</v>
      </c>
      <c r="C96" s="176" t="s">
        <v>72</v>
      </c>
      <c r="D96" s="202"/>
      <c r="E96" s="140" t="s">
        <v>221</v>
      </c>
      <c r="F96" s="149">
        <v>2.8279999999999998</v>
      </c>
      <c r="G96" s="176">
        <f t="shared" si="7"/>
        <v>2828</v>
      </c>
      <c r="H96" s="176" t="s">
        <v>762</v>
      </c>
      <c r="I96" s="142">
        <v>214.2336</v>
      </c>
      <c r="J96" s="108" t="s">
        <v>606</v>
      </c>
      <c r="K96" s="158" t="s">
        <v>607</v>
      </c>
      <c r="L96" s="157" t="s">
        <v>608</v>
      </c>
      <c r="M96" s="108" t="s">
        <v>609</v>
      </c>
      <c r="N96" s="158">
        <v>7974395065</v>
      </c>
      <c r="O96" s="157" t="s">
        <v>610</v>
      </c>
      <c r="P96" s="162"/>
      <c r="Q96" s="108" t="s">
        <v>763</v>
      </c>
      <c r="R96" s="108" t="s">
        <v>759</v>
      </c>
      <c r="S96" s="157" t="s">
        <v>760</v>
      </c>
      <c r="T96" s="133">
        <v>26610</v>
      </c>
      <c r="U96" s="133">
        <v>18510</v>
      </c>
      <c r="V96" s="176" t="s">
        <v>764</v>
      </c>
      <c r="W96" s="176" t="s">
        <v>578</v>
      </c>
      <c r="X96" s="176">
        <v>3</v>
      </c>
      <c r="Y96" s="176">
        <v>1.5</v>
      </c>
      <c r="Z96" s="176">
        <v>6</v>
      </c>
      <c r="AA96" s="176">
        <v>3.75</v>
      </c>
      <c r="AB96" s="176">
        <v>1.875</v>
      </c>
      <c r="AC96" s="156" t="s">
        <v>580</v>
      </c>
      <c r="AD96" s="176">
        <v>3</v>
      </c>
      <c r="AE96" s="176">
        <v>1</v>
      </c>
      <c r="AF96" s="176">
        <v>0</v>
      </c>
      <c r="AG96" s="176" t="s">
        <v>581</v>
      </c>
      <c r="AH96" s="176" t="s">
        <v>581</v>
      </c>
      <c r="AI96" s="176" t="s">
        <v>581</v>
      </c>
      <c r="AJ96" s="176" t="s">
        <v>581</v>
      </c>
      <c r="AK96" s="176" t="s">
        <v>581</v>
      </c>
      <c r="AL96" s="176" t="s">
        <v>581</v>
      </c>
      <c r="AM96" s="176" t="s">
        <v>581</v>
      </c>
      <c r="AN96" s="176" t="s">
        <v>581</v>
      </c>
      <c r="AO96" s="176" t="s">
        <v>581</v>
      </c>
      <c r="AP96" s="176" t="s">
        <v>581</v>
      </c>
      <c r="AQ96" s="176" t="s">
        <v>581</v>
      </c>
      <c r="AR96" s="176" t="s">
        <v>581</v>
      </c>
      <c r="AS96" s="176" t="s">
        <v>581</v>
      </c>
      <c r="AT96" s="176" t="s">
        <v>581</v>
      </c>
      <c r="AU96" s="176" t="s">
        <v>581</v>
      </c>
      <c r="AV96" s="176" t="s">
        <v>581</v>
      </c>
      <c r="AW96" s="176" t="s">
        <v>581</v>
      </c>
      <c r="AX96" s="176" t="s">
        <v>581</v>
      </c>
      <c r="AY96" s="176" t="s">
        <v>581</v>
      </c>
      <c r="AZ96" s="176" t="s">
        <v>581</v>
      </c>
      <c r="BA96" s="176"/>
    </row>
    <row r="97" spans="1:53" ht="29.25" customHeight="1">
      <c r="A97" s="170">
        <v>91</v>
      </c>
      <c r="B97" s="176" t="s">
        <v>72</v>
      </c>
      <c r="C97" s="176" t="s">
        <v>72</v>
      </c>
      <c r="D97" s="201" t="s">
        <v>390</v>
      </c>
      <c r="E97" s="140" t="s">
        <v>223</v>
      </c>
      <c r="F97" s="149">
        <v>1.32</v>
      </c>
      <c r="G97" s="176">
        <f t="shared" si="7"/>
        <v>1320</v>
      </c>
      <c r="H97" s="176" t="s">
        <v>765</v>
      </c>
      <c r="I97" s="142">
        <v>98.56</v>
      </c>
      <c r="J97" s="108" t="s">
        <v>606</v>
      </c>
      <c r="K97" s="158" t="s">
        <v>607</v>
      </c>
      <c r="L97" s="157" t="s">
        <v>608</v>
      </c>
      <c r="M97" s="108" t="s">
        <v>609</v>
      </c>
      <c r="N97" s="158">
        <v>7974395065</v>
      </c>
      <c r="O97" s="157" t="s">
        <v>610</v>
      </c>
      <c r="P97" s="162"/>
      <c r="Q97" s="108" t="s">
        <v>766</v>
      </c>
      <c r="R97" s="108" t="s">
        <v>767</v>
      </c>
      <c r="S97" s="157" t="s">
        <v>760</v>
      </c>
      <c r="T97" s="133">
        <v>15840</v>
      </c>
      <c r="U97" s="133">
        <v>15840</v>
      </c>
      <c r="V97" s="161">
        <v>0</v>
      </c>
      <c r="W97" s="176" t="s">
        <v>578</v>
      </c>
      <c r="X97" s="176">
        <v>3</v>
      </c>
      <c r="Y97" s="176" t="s">
        <v>657</v>
      </c>
      <c r="Z97" s="176">
        <v>7</v>
      </c>
      <c r="AA97" s="176">
        <v>3.75</v>
      </c>
      <c r="AB97" s="176">
        <v>1.875</v>
      </c>
      <c r="AC97" s="156" t="s">
        <v>580</v>
      </c>
      <c r="AD97" s="176">
        <v>4</v>
      </c>
      <c r="AE97" s="176">
        <v>0</v>
      </c>
      <c r="AF97" s="176">
        <v>0</v>
      </c>
      <c r="AG97" s="176" t="s">
        <v>581</v>
      </c>
      <c r="AH97" s="176" t="s">
        <v>581</v>
      </c>
      <c r="AI97" s="176" t="s">
        <v>581</v>
      </c>
      <c r="AJ97" s="176" t="s">
        <v>581</v>
      </c>
      <c r="AK97" s="176" t="s">
        <v>581</v>
      </c>
      <c r="AL97" s="176" t="s">
        <v>581</v>
      </c>
      <c r="AM97" s="176" t="s">
        <v>581</v>
      </c>
      <c r="AN97" s="176" t="s">
        <v>581</v>
      </c>
      <c r="AO97" s="176" t="s">
        <v>581</v>
      </c>
      <c r="AP97" s="176" t="s">
        <v>581</v>
      </c>
      <c r="AQ97" s="176" t="s">
        <v>581</v>
      </c>
      <c r="AR97" s="176" t="s">
        <v>581</v>
      </c>
      <c r="AS97" s="176" t="s">
        <v>581</v>
      </c>
      <c r="AT97" s="176" t="s">
        <v>581</v>
      </c>
      <c r="AU97" s="176" t="s">
        <v>581</v>
      </c>
      <c r="AV97" s="176" t="s">
        <v>581</v>
      </c>
      <c r="AW97" s="176" t="s">
        <v>581</v>
      </c>
      <c r="AX97" s="176" t="s">
        <v>581</v>
      </c>
      <c r="AY97" s="176" t="s">
        <v>581</v>
      </c>
      <c r="AZ97" s="176" t="s">
        <v>581</v>
      </c>
      <c r="BA97" s="176"/>
    </row>
    <row r="98" spans="1:53" ht="29.25" customHeight="1">
      <c r="A98" s="170">
        <v>92</v>
      </c>
      <c r="B98" s="176" t="s">
        <v>72</v>
      </c>
      <c r="C98" s="176" t="s">
        <v>72</v>
      </c>
      <c r="D98" s="202"/>
      <c r="E98" s="140" t="s">
        <v>224</v>
      </c>
      <c r="F98" s="149">
        <v>0.52</v>
      </c>
      <c r="G98" s="176">
        <f t="shared" si="7"/>
        <v>520</v>
      </c>
      <c r="H98" s="176" t="s">
        <v>768</v>
      </c>
      <c r="I98" s="142">
        <v>33.667200000000001</v>
      </c>
      <c r="J98" s="108" t="s">
        <v>606</v>
      </c>
      <c r="K98" s="158" t="s">
        <v>607</v>
      </c>
      <c r="L98" s="157" t="s">
        <v>608</v>
      </c>
      <c r="M98" s="108" t="s">
        <v>609</v>
      </c>
      <c r="N98" s="158">
        <v>7974395065</v>
      </c>
      <c r="O98" s="157" t="s">
        <v>610</v>
      </c>
      <c r="P98" s="162"/>
      <c r="Q98" s="108" t="s">
        <v>769</v>
      </c>
      <c r="R98" s="108" t="s">
        <v>770</v>
      </c>
      <c r="S98" s="157" t="s">
        <v>760</v>
      </c>
      <c r="T98" s="133">
        <v>900</v>
      </c>
      <c r="U98" s="133">
        <v>900</v>
      </c>
      <c r="V98" s="161" t="s">
        <v>771</v>
      </c>
      <c r="W98" s="176" t="s">
        <v>578</v>
      </c>
      <c r="X98" s="176">
        <v>3</v>
      </c>
      <c r="Y98" s="176">
        <v>1.5</v>
      </c>
      <c r="Z98" s="176">
        <v>6</v>
      </c>
      <c r="AA98" s="176">
        <v>3.75</v>
      </c>
      <c r="AB98" s="176">
        <v>1.875</v>
      </c>
      <c r="AC98" s="156" t="s">
        <v>580</v>
      </c>
      <c r="AD98" s="176">
        <v>1</v>
      </c>
      <c r="AE98" s="176">
        <v>0</v>
      </c>
      <c r="AF98" s="176">
        <v>0</v>
      </c>
      <c r="AG98" s="176" t="s">
        <v>581</v>
      </c>
      <c r="AH98" s="176" t="s">
        <v>581</v>
      </c>
      <c r="AI98" s="176" t="s">
        <v>581</v>
      </c>
      <c r="AJ98" s="176" t="s">
        <v>581</v>
      </c>
      <c r="AK98" s="176" t="s">
        <v>581</v>
      </c>
      <c r="AL98" s="176" t="s">
        <v>581</v>
      </c>
      <c r="AM98" s="176" t="s">
        <v>581</v>
      </c>
      <c r="AN98" s="176" t="s">
        <v>581</v>
      </c>
      <c r="AO98" s="176" t="s">
        <v>581</v>
      </c>
      <c r="AP98" s="176" t="s">
        <v>581</v>
      </c>
      <c r="AQ98" s="176" t="s">
        <v>581</v>
      </c>
      <c r="AR98" s="176" t="s">
        <v>581</v>
      </c>
      <c r="AS98" s="176" t="s">
        <v>581</v>
      </c>
      <c r="AT98" s="176" t="s">
        <v>581</v>
      </c>
      <c r="AU98" s="176" t="s">
        <v>581</v>
      </c>
      <c r="AV98" s="176" t="s">
        <v>581</v>
      </c>
      <c r="AW98" s="176" t="s">
        <v>581</v>
      </c>
      <c r="AX98" s="176" t="s">
        <v>581</v>
      </c>
      <c r="AY98" s="176" t="s">
        <v>581</v>
      </c>
      <c r="AZ98" s="176" t="s">
        <v>581</v>
      </c>
      <c r="BA98" s="176"/>
    </row>
    <row r="99" spans="1:53" ht="29.25" customHeight="1">
      <c r="A99" s="170">
        <v>93</v>
      </c>
      <c r="B99" s="176" t="s">
        <v>73</v>
      </c>
      <c r="C99" s="176" t="s">
        <v>73</v>
      </c>
      <c r="D99" s="176" t="s">
        <v>74</v>
      </c>
      <c r="E99" s="140" t="s">
        <v>75</v>
      </c>
      <c r="F99" s="143">
        <v>5.5</v>
      </c>
      <c r="G99" s="176">
        <f t="shared" si="7"/>
        <v>5500</v>
      </c>
      <c r="H99" s="175" t="s">
        <v>907</v>
      </c>
      <c r="I99" s="142">
        <v>316.38</v>
      </c>
      <c r="J99" s="108" t="s">
        <v>606</v>
      </c>
      <c r="K99" s="158" t="s">
        <v>607</v>
      </c>
      <c r="L99" s="157" t="s">
        <v>608</v>
      </c>
      <c r="M99" s="108" t="s">
        <v>609</v>
      </c>
      <c r="N99" s="158">
        <v>7974395065</v>
      </c>
      <c r="O99" s="157" t="s">
        <v>610</v>
      </c>
      <c r="P99" s="158"/>
      <c r="Q99" s="108" t="s">
        <v>769</v>
      </c>
      <c r="R99" s="108" t="s">
        <v>770</v>
      </c>
      <c r="S99" s="157" t="s">
        <v>760</v>
      </c>
      <c r="T99" s="133">
        <v>53250</v>
      </c>
      <c r="U99" s="180">
        <v>53250</v>
      </c>
      <c r="V99" s="175">
        <v>0</v>
      </c>
      <c r="W99" s="176" t="s">
        <v>578</v>
      </c>
      <c r="X99" s="176">
        <v>3</v>
      </c>
      <c r="Y99" s="176">
        <v>1.5</v>
      </c>
      <c r="Z99" s="176">
        <v>7.5</v>
      </c>
      <c r="AA99" s="176">
        <v>3.75</v>
      </c>
      <c r="AB99" s="176">
        <v>1.875</v>
      </c>
      <c r="AC99" s="156" t="s">
        <v>580</v>
      </c>
      <c r="AD99" s="175">
        <v>4</v>
      </c>
      <c r="AE99" s="175">
        <v>0</v>
      </c>
      <c r="AF99" s="175">
        <v>0</v>
      </c>
      <c r="AG99" s="176" t="s">
        <v>581</v>
      </c>
      <c r="AH99" s="176" t="s">
        <v>581</v>
      </c>
      <c r="AI99" s="176" t="s">
        <v>581</v>
      </c>
      <c r="AJ99" s="176" t="s">
        <v>581</v>
      </c>
      <c r="AK99" s="176" t="s">
        <v>581</v>
      </c>
      <c r="AL99" s="176" t="s">
        <v>581</v>
      </c>
      <c r="AM99" s="176" t="s">
        <v>581</v>
      </c>
      <c r="AN99" s="176" t="s">
        <v>581</v>
      </c>
      <c r="AO99" s="176" t="s">
        <v>581</v>
      </c>
      <c r="AP99" s="176" t="s">
        <v>581</v>
      </c>
      <c r="AQ99" s="176" t="s">
        <v>581</v>
      </c>
      <c r="AR99" s="176" t="s">
        <v>581</v>
      </c>
      <c r="AS99" s="176" t="s">
        <v>581</v>
      </c>
      <c r="AT99" s="176" t="s">
        <v>581</v>
      </c>
      <c r="AU99" s="176" t="s">
        <v>581</v>
      </c>
      <c r="AV99" s="176" t="s">
        <v>581</v>
      </c>
      <c r="AW99" s="176" t="s">
        <v>581</v>
      </c>
      <c r="AX99" s="176" t="s">
        <v>581</v>
      </c>
      <c r="AY99" s="176" t="s">
        <v>581</v>
      </c>
      <c r="AZ99" s="176" t="s">
        <v>581</v>
      </c>
      <c r="BA99" s="175"/>
    </row>
    <row r="100" spans="1:53" ht="29.25" customHeight="1">
      <c r="A100" s="170">
        <v>94</v>
      </c>
      <c r="B100" s="176" t="s">
        <v>227</v>
      </c>
      <c r="C100" s="176" t="s">
        <v>227</v>
      </c>
      <c r="D100" s="176" t="s">
        <v>391</v>
      </c>
      <c r="E100" s="140" t="s">
        <v>229</v>
      </c>
      <c r="F100" s="149">
        <v>5.15</v>
      </c>
      <c r="G100" s="176">
        <f t="shared" si="7"/>
        <v>5150</v>
      </c>
      <c r="H100" s="176" t="s">
        <v>772</v>
      </c>
      <c r="I100" s="142">
        <v>342.05920000000003</v>
      </c>
      <c r="J100" s="176" t="s">
        <v>636</v>
      </c>
      <c r="K100" s="176">
        <v>9340222861</v>
      </c>
      <c r="L100" s="153" t="s">
        <v>584</v>
      </c>
      <c r="M100" s="176" t="s">
        <v>637</v>
      </c>
      <c r="N100" s="176" t="s">
        <v>586</v>
      </c>
      <c r="O100" s="153" t="s">
        <v>587</v>
      </c>
      <c r="P100" s="176"/>
      <c r="Q100" s="176" t="s">
        <v>773</v>
      </c>
      <c r="R100" s="176">
        <v>8120737558</v>
      </c>
      <c r="S100" s="157" t="s">
        <v>774</v>
      </c>
      <c r="T100" s="133">
        <v>49750</v>
      </c>
      <c r="U100" s="133">
        <v>49750</v>
      </c>
      <c r="V100" s="176">
        <v>0</v>
      </c>
      <c r="W100" s="176" t="s">
        <v>614</v>
      </c>
      <c r="X100" s="176">
        <v>3</v>
      </c>
      <c r="Y100" s="176">
        <v>1.5</v>
      </c>
      <c r="Z100" s="176" t="s">
        <v>733</v>
      </c>
      <c r="AA100" s="176">
        <v>3.75</v>
      </c>
      <c r="AB100" s="176">
        <v>1.875</v>
      </c>
      <c r="AC100" s="156" t="s">
        <v>580</v>
      </c>
      <c r="AD100" s="176">
        <v>6</v>
      </c>
      <c r="AE100" s="176">
        <v>2</v>
      </c>
      <c r="AF100" s="176">
        <v>4</v>
      </c>
      <c r="AG100" s="176" t="s">
        <v>581</v>
      </c>
      <c r="AH100" s="176" t="s">
        <v>581</v>
      </c>
      <c r="AI100" s="176" t="s">
        <v>581</v>
      </c>
      <c r="AJ100" s="176" t="s">
        <v>581</v>
      </c>
      <c r="AK100" s="176" t="s">
        <v>581</v>
      </c>
      <c r="AL100" s="176" t="s">
        <v>581</v>
      </c>
      <c r="AM100" s="176" t="s">
        <v>581</v>
      </c>
      <c r="AN100" s="176" t="s">
        <v>581</v>
      </c>
      <c r="AO100" s="176" t="s">
        <v>581</v>
      </c>
      <c r="AP100" s="176" t="s">
        <v>581</v>
      </c>
      <c r="AQ100" s="176" t="s">
        <v>581</v>
      </c>
      <c r="AR100" s="176" t="s">
        <v>581</v>
      </c>
      <c r="AS100" s="176" t="s">
        <v>581</v>
      </c>
      <c r="AT100" s="176" t="s">
        <v>581</v>
      </c>
      <c r="AU100" s="176" t="s">
        <v>581</v>
      </c>
      <c r="AV100" s="176" t="s">
        <v>581</v>
      </c>
      <c r="AW100" s="176" t="s">
        <v>581</v>
      </c>
      <c r="AX100" s="176" t="s">
        <v>581</v>
      </c>
      <c r="AY100" s="176" t="s">
        <v>581</v>
      </c>
      <c r="AZ100" s="176" t="s">
        <v>581</v>
      </c>
      <c r="BA100" s="176"/>
    </row>
    <row r="101" spans="1:53" ht="29.25" customHeight="1">
      <c r="A101" s="170">
        <v>95</v>
      </c>
      <c r="B101" s="176" t="s">
        <v>230</v>
      </c>
      <c r="C101" s="176" t="s">
        <v>494</v>
      </c>
      <c r="D101" s="201" t="s">
        <v>392</v>
      </c>
      <c r="E101" s="134" t="s">
        <v>233</v>
      </c>
      <c r="F101" s="151">
        <v>2.8</v>
      </c>
      <c r="G101" s="176">
        <f t="shared" si="7"/>
        <v>2800</v>
      </c>
      <c r="H101" s="176" t="s">
        <v>780</v>
      </c>
      <c r="I101" s="142">
        <v>204.59040000000002</v>
      </c>
      <c r="J101" s="176" t="s">
        <v>636</v>
      </c>
      <c r="K101" s="176">
        <v>9340222861</v>
      </c>
      <c r="L101" s="153" t="s">
        <v>584</v>
      </c>
      <c r="M101" s="176" t="s">
        <v>637</v>
      </c>
      <c r="N101" s="176" t="s">
        <v>586</v>
      </c>
      <c r="O101" s="153" t="s">
        <v>587</v>
      </c>
      <c r="P101" s="176"/>
      <c r="Q101" s="176" t="s">
        <v>781</v>
      </c>
      <c r="R101" s="176">
        <v>7974577957</v>
      </c>
      <c r="S101" s="157" t="s">
        <v>782</v>
      </c>
      <c r="T101" s="133">
        <v>24940</v>
      </c>
      <c r="U101" s="133">
        <v>24940</v>
      </c>
      <c r="V101" s="176">
        <v>0</v>
      </c>
      <c r="W101" s="176" t="s">
        <v>614</v>
      </c>
      <c r="X101" s="176">
        <v>3</v>
      </c>
      <c r="Y101" s="176">
        <v>1.5</v>
      </c>
      <c r="Z101" s="155" t="s">
        <v>733</v>
      </c>
      <c r="AA101" s="176">
        <v>3.75</v>
      </c>
      <c r="AB101" s="176">
        <v>1.875</v>
      </c>
      <c r="AC101" s="156" t="s">
        <v>580</v>
      </c>
      <c r="AD101" s="176">
        <v>7</v>
      </c>
      <c r="AE101" s="176">
        <v>0</v>
      </c>
      <c r="AF101" s="176">
        <v>0</v>
      </c>
      <c r="AG101" s="176" t="s">
        <v>581</v>
      </c>
      <c r="AH101" s="176" t="s">
        <v>581</v>
      </c>
      <c r="AI101" s="176" t="s">
        <v>581</v>
      </c>
      <c r="AJ101" s="176" t="s">
        <v>581</v>
      </c>
      <c r="AK101" s="176" t="s">
        <v>581</v>
      </c>
      <c r="AL101" s="176" t="s">
        <v>581</v>
      </c>
      <c r="AM101" s="176" t="s">
        <v>581</v>
      </c>
      <c r="AN101" s="176" t="s">
        <v>581</v>
      </c>
      <c r="AO101" s="176" t="s">
        <v>581</v>
      </c>
      <c r="AP101" s="176" t="s">
        <v>581</v>
      </c>
      <c r="AQ101" s="176" t="s">
        <v>581</v>
      </c>
      <c r="AR101" s="176" t="s">
        <v>581</v>
      </c>
      <c r="AS101" s="176" t="s">
        <v>581</v>
      </c>
      <c r="AT101" s="176" t="s">
        <v>581</v>
      </c>
      <c r="AU101" s="176" t="s">
        <v>581</v>
      </c>
      <c r="AV101" s="176" t="s">
        <v>581</v>
      </c>
      <c r="AW101" s="176" t="s">
        <v>581</v>
      </c>
      <c r="AX101" s="176" t="s">
        <v>581</v>
      </c>
      <c r="AY101" s="176" t="s">
        <v>581</v>
      </c>
      <c r="AZ101" s="176" t="s">
        <v>581</v>
      </c>
      <c r="BA101" s="176"/>
    </row>
    <row r="102" spans="1:53" ht="29.25" customHeight="1">
      <c r="A102" s="170">
        <v>96</v>
      </c>
      <c r="B102" s="176" t="s">
        <v>230</v>
      </c>
      <c r="C102" s="176" t="s">
        <v>494</v>
      </c>
      <c r="D102" s="202"/>
      <c r="E102" s="134" t="s">
        <v>234</v>
      </c>
      <c r="F102" s="151">
        <v>4.05</v>
      </c>
      <c r="G102" s="176">
        <f t="shared" si="7"/>
        <v>4050</v>
      </c>
      <c r="H102" s="176" t="s">
        <v>783</v>
      </c>
      <c r="I102" s="142">
        <v>260.52320000000003</v>
      </c>
      <c r="J102" s="176" t="s">
        <v>636</v>
      </c>
      <c r="K102" s="176">
        <v>9340222861</v>
      </c>
      <c r="L102" s="153" t="s">
        <v>584</v>
      </c>
      <c r="M102" s="176" t="s">
        <v>637</v>
      </c>
      <c r="N102" s="176" t="s">
        <v>586</v>
      </c>
      <c r="O102" s="153" t="s">
        <v>587</v>
      </c>
      <c r="P102" s="176"/>
      <c r="Q102" s="176" t="s">
        <v>781</v>
      </c>
      <c r="R102" s="176">
        <v>7974577957</v>
      </c>
      <c r="S102" s="157" t="s">
        <v>782</v>
      </c>
      <c r="T102" s="133">
        <v>38910</v>
      </c>
      <c r="U102" s="133">
        <v>38910</v>
      </c>
      <c r="V102" s="176">
        <v>0</v>
      </c>
      <c r="W102" s="176" t="s">
        <v>614</v>
      </c>
      <c r="X102" s="176">
        <v>3</v>
      </c>
      <c r="Y102" s="176">
        <v>1.5</v>
      </c>
      <c r="Z102" s="176">
        <v>6</v>
      </c>
      <c r="AA102" s="176">
        <v>3.75</v>
      </c>
      <c r="AB102" s="176">
        <v>1.875</v>
      </c>
      <c r="AC102" s="156" t="s">
        <v>580</v>
      </c>
      <c r="AD102" s="176">
        <v>8</v>
      </c>
      <c r="AE102" s="176">
        <v>0</v>
      </c>
      <c r="AF102" s="176">
        <v>0</v>
      </c>
      <c r="AG102" s="176" t="s">
        <v>581</v>
      </c>
      <c r="AH102" s="176" t="s">
        <v>581</v>
      </c>
      <c r="AI102" s="176" t="s">
        <v>581</v>
      </c>
      <c r="AJ102" s="176" t="s">
        <v>581</v>
      </c>
      <c r="AK102" s="176" t="s">
        <v>581</v>
      </c>
      <c r="AL102" s="176" t="s">
        <v>581</v>
      </c>
      <c r="AM102" s="176" t="s">
        <v>581</v>
      </c>
      <c r="AN102" s="176" t="s">
        <v>581</v>
      </c>
      <c r="AO102" s="176" t="s">
        <v>581</v>
      </c>
      <c r="AP102" s="176" t="s">
        <v>581</v>
      </c>
      <c r="AQ102" s="176" t="s">
        <v>581</v>
      </c>
      <c r="AR102" s="176" t="s">
        <v>581</v>
      </c>
      <c r="AS102" s="176" t="s">
        <v>581</v>
      </c>
      <c r="AT102" s="176" t="s">
        <v>581</v>
      </c>
      <c r="AU102" s="176" t="s">
        <v>581</v>
      </c>
      <c r="AV102" s="176" t="s">
        <v>581</v>
      </c>
      <c r="AW102" s="176" t="s">
        <v>581</v>
      </c>
      <c r="AX102" s="176" t="s">
        <v>581</v>
      </c>
      <c r="AY102" s="176" t="s">
        <v>581</v>
      </c>
      <c r="AZ102" s="176" t="s">
        <v>581</v>
      </c>
      <c r="BA102" s="176"/>
    </row>
    <row r="103" spans="1:53" ht="29.25" customHeight="1">
      <c r="A103" s="170">
        <v>97</v>
      </c>
      <c r="B103" s="176" t="s">
        <v>230</v>
      </c>
      <c r="C103" s="176" t="s">
        <v>494</v>
      </c>
      <c r="D103" s="176" t="s">
        <v>393</v>
      </c>
      <c r="E103" s="134" t="s">
        <v>236</v>
      </c>
      <c r="F103" s="151">
        <v>5.25</v>
      </c>
      <c r="G103" s="176">
        <f t="shared" si="7"/>
        <v>5250</v>
      </c>
      <c r="H103" s="176" t="s">
        <v>784</v>
      </c>
      <c r="I103" s="142">
        <v>355.53280000000001</v>
      </c>
      <c r="J103" s="176" t="s">
        <v>636</v>
      </c>
      <c r="K103" s="176">
        <v>9340222861</v>
      </c>
      <c r="L103" s="153" t="s">
        <v>584</v>
      </c>
      <c r="M103" s="176" t="s">
        <v>637</v>
      </c>
      <c r="N103" s="176" t="s">
        <v>586</v>
      </c>
      <c r="O103" s="153" t="s">
        <v>587</v>
      </c>
      <c r="P103" s="176"/>
      <c r="Q103" s="176" t="s">
        <v>781</v>
      </c>
      <c r="R103" s="176">
        <v>7974577957</v>
      </c>
      <c r="S103" s="157" t="s">
        <v>782</v>
      </c>
      <c r="T103" s="133">
        <v>52700</v>
      </c>
      <c r="U103" s="133">
        <v>52700</v>
      </c>
      <c r="V103" s="176">
        <v>0</v>
      </c>
      <c r="W103" s="176" t="s">
        <v>614</v>
      </c>
      <c r="X103" s="176">
        <v>3</v>
      </c>
      <c r="Y103" s="176">
        <v>1.5</v>
      </c>
      <c r="Z103" s="155" t="s">
        <v>733</v>
      </c>
      <c r="AA103" s="176">
        <v>3.75</v>
      </c>
      <c r="AB103" s="176">
        <v>1.875</v>
      </c>
      <c r="AC103" s="156" t="s">
        <v>580</v>
      </c>
      <c r="AD103" s="176">
        <v>10</v>
      </c>
      <c r="AE103" s="176">
        <v>1</v>
      </c>
      <c r="AF103" s="176">
        <v>0</v>
      </c>
      <c r="AG103" s="176" t="s">
        <v>581</v>
      </c>
      <c r="AH103" s="176" t="s">
        <v>581</v>
      </c>
      <c r="AI103" s="176" t="s">
        <v>581</v>
      </c>
      <c r="AJ103" s="176" t="s">
        <v>581</v>
      </c>
      <c r="AK103" s="176" t="s">
        <v>581</v>
      </c>
      <c r="AL103" s="176" t="s">
        <v>581</v>
      </c>
      <c r="AM103" s="176" t="s">
        <v>581</v>
      </c>
      <c r="AN103" s="176" t="s">
        <v>581</v>
      </c>
      <c r="AO103" s="176" t="s">
        <v>581</v>
      </c>
      <c r="AP103" s="176" t="s">
        <v>581</v>
      </c>
      <c r="AQ103" s="176" t="s">
        <v>581</v>
      </c>
      <c r="AR103" s="176" t="s">
        <v>581</v>
      </c>
      <c r="AS103" s="176" t="s">
        <v>581</v>
      </c>
      <c r="AT103" s="176" t="s">
        <v>581</v>
      </c>
      <c r="AU103" s="176" t="s">
        <v>581</v>
      </c>
      <c r="AV103" s="176" t="s">
        <v>581</v>
      </c>
      <c r="AW103" s="176" t="s">
        <v>581</v>
      </c>
      <c r="AX103" s="176" t="s">
        <v>581</v>
      </c>
      <c r="AY103" s="176" t="s">
        <v>581</v>
      </c>
      <c r="AZ103" s="176" t="s">
        <v>581</v>
      </c>
      <c r="BA103" s="176"/>
    </row>
    <row r="104" spans="1:53" ht="29.25" customHeight="1">
      <c r="A104" s="170">
        <v>98</v>
      </c>
      <c r="B104" s="176" t="s">
        <v>230</v>
      </c>
      <c r="C104" s="176" t="s">
        <v>494</v>
      </c>
      <c r="D104" s="176" t="s">
        <v>394</v>
      </c>
      <c r="E104" s="134" t="s">
        <v>238</v>
      </c>
      <c r="F104" s="151">
        <v>4.5999999999999996</v>
      </c>
      <c r="G104" s="176">
        <f t="shared" si="7"/>
        <v>4600</v>
      </c>
      <c r="H104" s="176" t="s">
        <v>785</v>
      </c>
      <c r="I104" s="142">
        <v>254.3184</v>
      </c>
      <c r="J104" s="176" t="s">
        <v>636</v>
      </c>
      <c r="K104" s="176">
        <v>9340222861</v>
      </c>
      <c r="L104" s="153" t="s">
        <v>584</v>
      </c>
      <c r="M104" s="176" t="s">
        <v>637</v>
      </c>
      <c r="N104" s="176" t="s">
        <v>586</v>
      </c>
      <c r="O104" s="153" t="s">
        <v>587</v>
      </c>
      <c r="P104" s="176"/>
      <c r="Q104" s="176" t="s">
        <v>781</v>
      </c>
      <c r="R104" s="176">
        <v>7974577957</v>
      </c>
      <c r="S104" s="157" t="s">
        <v>782</v>
      </c>
      <c r="T104" s="133">
        <v>36895</v>
      </c>
      <c r="U104" s="133">
        <v>36895</v>
      </c>
      <c r="V104" s="176">
        <v>0</v>
      </c>
      <c r="W104" s="176" t="s">
        <v>614</v>
      </c>
      <c r="X104" s="176">
        <v>3</v>
      </c>
      <c r="Y104" s="176">
        <v>1.5</v>
      </c>
      <c r="Z104" s="155" t="s">
        <v>733</v>
      </c>
      <c r="AA104" s="176">
        <v>3.75</v>
      </c>
      <c r="AB104" s="176">
        <v>1.875</v>
      </c>
      <c r="AC104" s="156" t="s">
        <v>580</v>
      </c>
      <c r="AD104" s="176">
        <v>9</v>
      </c>
      <c r="AE104" s="176">
        <v>0</v>
      </c>
      <c r="AF104" s="176">
        <v>0</v>
      </c>
      <c r="AG104" s="176" t="s">
        <v>581</v>
      </c>
      <c r="AH104" s="176" t="s">
        <v>581</v>
      </c>
      <c r="AI104" s="176" t="s">
        <v>581</v>
      </c>
      <c r="AJ104" s="176" t="s">
        <v>581</v>
      </c>
      <c r="AK104" s="176" t="s">
        <v>581</v>
      </c>
      <c r="AL104" s="176" t="s">
        <v>581</v>
      </c>
      <c r="AM104" s="176" t="s">
        <v>581</v>
      </c>
      <c r="AN104" s="176" t="s">
        <v>581</v>
      </c>
      <c r="AO104" s="176" t="s">
        <v>581</v>
      </c>
      <c r="AP104" s="176" t="s">
        <v>581</v>
      </c>
      <c r="AQ104" s="176" t="s">
        <v>581</v>
      </c>
      <c r="AR104" s="176" t="s">
        <v>581</v>
      </c>
      <c r="AS104" s="176" t="s">
        <v>581</v>
      </c>
      <c r="AT104" s="176" t="s">
        <v>581</v>
      </c>
      <c r="AU104" s="176" t="s">
        <v>581</v>
      </c>
      <c r="AV104" s="176" t="s">
        <v>581</v>
      </c>
      <c r="AW104" s="176" t="s">
        <v>581</v>
      </c>
      <c r="AX104" s="176" t="s">
        <v>581</v>
      </c>
      <c r="AY104" s="176" t="s">
        <v>581</v>
      </c>
      <c r="AZ104" s="176" t="s">
        <v>581</v>
      </c>
      <c r="BA104" s="176"/>
    </row>
    <row r="105" spans="1:53" ht="29.25" customHeight="1">
      <c r="A105" s="170">
        <v>99</v>
      </c>
      <c r="B105" s="176" t="s">
        <v>230</v>
      </c>
      <c r="C105" s="176" t="s">
        <v>495</v>
      </c>
      <c r="D105" s="176" t="s">
        <v>396</v>
      </c>
      <c r="E105" s="134" t="s">
        <v>243</v>
      </c>
      <c r="F105" s="151">
        <v>3.29</v>
      </c>
      <c r="G105" s="176">
        <f t="shared" si="7"/>
        <v>3290</v>
      </c>
      <c r="H105" s="176" t="s">
        <v>775</v>
      </c>
      <c r="I105" s="142">
        <v>195.74239999999998</v>
      </c>
      <c r="J105" s="176" t="s">
        <v>636</v>
      </c>
      <c r="K105" s="176">
        <v>9340222861</v>
      </c>
      <c r="L105" s="153" t="s">
        <v>584</v>
      </c>
      <c r="M105" s="176" t="s">
        <v>637</v>
      </c>
      <c r="N105" s="176" t="s">
        <v>586</v>
      </c>
      <c r="O105" s="153" t="s">
        <v>587</v>
      </c>
      <c r="P105" s="154"/>
      <c r="Q105" s="176" t="s">
        <v>776</v>
      </c>
      <c r="R105" s="176" t="s">
        <v>777</v>
      </c>
      <c r="S105" s="153" t="s">
        <v>643</v>
      </c>
      <c r="T105" s="133">
        <v>38080</v>
      </c>
      <c r="U105" s="133">
        <v>31880</v>
      </c>
      <c r="V105" s="176" t="s">
        <v>778</v>
      </c>
      <c r="W105" s="176" t="s">
        <v>578</v>
      </c>
      <c r="X105" s="176">
        <v>3</v>
      </c>
      <c r="Y105" s="176" t="s">
        <v>657</v>
      </c>
      <c r="Z105" s="155" t="s">
        <v>779</v>
      </c>
      <c r="AA105" s="176">
        <v>3.75</v>
      </c>
      <c r="AB105" s="176">
        <v>1.875</v>
      </c>
      <c r="AC105" s="156" t="s">
        <v>580</v>
      </c>
      <c r="AD105" s="176">
        <v>5</v>
      </c>
      <c r="AE105" s="176">
        <v>0</v>
      </c>
      <c r="AF105" s="176">
        <v>3</v>
      </c>
      <c r="AG105" s="176" t="s">
        <v>581</v>
      </c>
      <c r="AH105" s="176" t="s">
        <v>581</v>
      </c>
      <c r="AI105" s="176" t="s">
        <v>581</v>
      </c>
      <c r="AJ105" s="176" t="s">
        <v>581</v>
      </c>
      <c r="AK105" s="176" t="s">
        <v>581</v>
      </c>
      <c r="AL105" s="176" t="s">
        <v>581</v>
      </c>
      <c r="AM105" s="176" t="s">
        <v>581</v>
      </c>
      <c r="AN105" s="176" t="s">
        <v>581</v>
      </c>
      <c r="AO105" s="176" t="s">
        <v>581</v>
      </c>
      <c r="AP105" s="176" t="s">
        <v>581</v>
      </c>
      <c r="AQ105" s="176" t="s">
        <v>581</v>
      </c>
      <c r="AR105" s="176" t="s">
        <v>581</v>
      </c>
      <c r="AS105" s="176" t="s">
        <v>581</v>
      </c>
      <c r="AT105" s="176" t="s">
        <v>581</v>
      </c>
      <c r="AU105" s="176" t="s">
        <v>581</v>
      </c>
      <c r="AV105" s="176" t="s">
        <v>581</v>
      </c>
      <c r="AW105" s="176" t="s">
        <v>581</v>
      </c>
      <c r="AX105" s="176" t="s">
        <v>581</v>
      </c>
      <c r="AY105" s="176" t="s">
        <v>581</v>
      </c>
      <c r="AZ105" s="176" t="s">
        <v>581</v>
      </c>
      <c r="BA105" s="176"/>
    </row>
    <row r="106" spans="1:53" ht="29.25" customHeight="1">
      <c r="A106" s="170">
        <v>100</v>
      </c>
      <c r="B106" s="176" t="s">
        <v>76</v>
      </c>
      <c r="C106" s="176" t="s">
        <v>76</v>
      </c>
      <c r="D106" s="201" t="s">
        <v>77</v>
      </c>
      <c r="E106" s="140" t="s">
        <v>78</v>
      </c>
      <c r="F106" s="143">
        <v>1.1399999999999999</v>
      </c>
      <c r="G106" s="176">
        <f t="shared" si="7"/>
        <v>1140</v>
      </c>
      <c r="H106" s="175" t="s">
        <v>908</v>
      </c>
      <c r="I106" s="142">
        <v>53.49</v>
      </c>
      <c r="J106" s="166" t="s">
        <v>919</v>
      </c>
      <c r="K106" s="166">
        <v>9630252528</v>
      </c>
      <c r="L106" s="167" t="s">
        <v>920</v>
      </c>
      <c r="M106" s="166" t="s">
        <v>921</v>
      </c>
      <c r="N106" s="166" t="s">
        <v>922</v>
      </c>
      <c r="O106" s="167" t="s">
        <v>920</v>
      </c>
      <c r="P106" s="158"/>
      <c r="Q106" s="158" t="s">
        <v>923</v>
      </c>
      <c r="R106" s="158">
        <v>9300630006</v>
      </c>
      <c r="S106" s="173" t="s">
        <v>924</v>
      </c>
      <c r="T106" s="133">
        <v>8800</v>
      </c>
      <c r="U106" s="180">
        <v>8800</v>
      </c>
      <c r="V106" s="175">
        <v>0</v>
      </c>
      <c r="W106" s="176" t="s">
        <v>578</v>
      </c>
      <c r="X106" s="176">
        <v>3</v>
      </c>
      <c r="Y106" s="176">
        <v>1.5</v>
      </c>
      <c r="Z106" s="155" t="s">
        <v>733</v>
      </c>
      <c r="AA106" s="176">
        <v>3.75</v>
      </c>
      <c r="AB106" s="176">
        <v>1.875</v>
      </c>
      <c r="AC106" s="156" t="s">
        <v>580</v>
      </c>
      <c r="AD106" s="175">
        <v>5</v>
      </c>
      <c r="AE106" s="175">
        <v>1</v>
      </c>
      <c r="AF106" s="175">
        <v>1</v>
      </c>
      <c r="AG106" s="176" t="s">
        <v>581</v>
      </c>
      <c r="AH106" s="176" t="s">
        <v>581</v>
      </c>
      <c r="AI106" s="176" t="s">
        <v>581</v>
      </c>
      <c r="AJ106" s="176" t="s">
        <v>581</v>
      </c>
      <c r="AK106" s="176" t="s">
        <v>581</v>
      </c>
      <c r="AL106" s="176" t="s">
        <v>581</v>
      </c>
      <c r="AM106" s="176" t="s">
        <v>581</v>
      </c>
      <c r="AN106" s="176" t="s">
        <v>581</v>
      </c>
      <c r="AO106" s="176" t="s">
        <v>581</v>
      </c>
      <c r="AP106" s="176" t="s">
        <v>581</v>
      </c>
      <c r="AQ106" s="176" t="s">
        <v>581</v>
      </c>
      <c r="AR106" s="176" t="s">
        <v>581</v>
      </c>
      <c r="AS106" s="176" t="s">
        <v>581</v>
      </c>
      <c r="AT106" s="176" t="s">
        <v>581</v>
      </c>
      <c r="AU106" s="176" t="s">
        <v>581</v>
      </c>
      <c r="AV106" s="176" t="s">
        <v>581</v>
      </c>
      <c r="AW106" s="176" t="s">
        <v>581</v>
      </c>
      <c r="AX106" s="176" t="s">
        <v>581</v>
      </c>
      <c r="AY106" s="176" t="s">
        <v>581</v>
      </c>
      <c r="AZ106" s="176" t="s">
        <v>581</v>
      </c>
      <c r="BA106" s="175"/>
    </row>
    <row r="107" spans="1:53" ht="29.25" customHeight="1">
      <c r="A107" s="170">
        <v>101</v>
      </c>
      <c r="B107" s="176" t="s">
        <v>76</v>
      </c>
      <c r="C107" s="176" t="s">
        <v>76</v>
      </c>
      <c r="D107" s="210"/>
      <c r="E107" s="140" t="s">
        <v>79</v>
      </c>
      <c r="F107" s="143">
        <v>4.3499999999999996</v>
      </c>
      <c r="G107" s="176">
        <f t="shared" si="7"/>
        <v>4350</v>
      </c>
      <c r="H107" s="175" t="s">
        <v>909</v>
      </c>
      <c r="I107" s="142">
        <v>297.12</v>
      </c>
      <c r="J107" s="166" t="s">
        <v>919</v>
      </c>
      <c r="K107" s="166">
        <v>9630252528</v>
      </c>
      <c r="L107" s="167" t="s">
        <v>920</v>
      </c>
      <c r="M107" s="166" t="s">
        <v>921</v>
      </c>
      <c r="N107" s="166" t="s">
        <v>922</v>
      </c>
      <c r="O107" s="167" t="s">
        <v>920</v>
      </c>
      <c r="P107" s="158"/>
      <c r="Q107" s="158" t="s">
        <v>923</v>
      </c>
      <c r="R107" s="158">
        <v>9300630006</v>
      </c>
      <c r="S107" s="173" t="s">
        <v>924</v>
      </c>
      <c r="T107" s="133">
        <v>32200</v>
      </c>
      <c r="U107" s="180">
        <v>32200</v>
      </c>
      <c r="V107" s="175">
        <v>0</v>
      </c>
      <c r="W107" s="176" t="s">
        <v>578</v>
      </c>
      <c r="X107" s="176">
        <v>3</v>
      </c>
      <c r="Y107" s="176">
        <v>1.5</v>
      </c>
      <c r="Z107" s="155" t="s">
        <v>733</v>
      </c>
      <c r="AA107" s="176">
        <v>3.75</v>
      </c>
      <c r="AB107" s="176">
        <v>1.875</v>
      </c>
      <c r="AC107" s="156" t="s">
        <v>580</v>
      </c>
      <c r="AD107" s="175">
        <v>7</v>
      </c>
      <c r="AE107" s="175">
        <v>0</v>
      </c>
      <c r="AF107" s="175">
        <v>0</v>
      </c>
      <c r="AG107" s="176" t="s">
        <v>581</v>
      </c>
      <c r="AH107" s="176" t="s">
        <v>581</v>
      </c>
      <c r="AI107" s="176" t="s">
        <v>581</v>
      </c>
      <c r="AJ107" s="176" t="s">
        <v>581</v>
      </c>
      <c r="AK107" s="176" t="s">
        <v>581</v>
      </c>
      <c r="AL107" s="176" t="s">
        <v>581</v>
      </c>
      <c r="AM107" s="176" t="s">
        <v>581</v>
      </c>
      <c r="AN107" s="176" t="s">
        <v>581</v>
      </c>
      <c r="AO107" s="176" t="s">
        <v>581</v>
      </c>
      <c r="AP107" s="176" t="s">
        <v>581</v>
      </c>
      <c r="AQ107" s="176" t="s">
        <v>581</v>
      </c>
      <c r="AR107" s="176" t="s">
        <v>581</v>
      </c>
      <c r="AS107" s="176" t="s">
        <v>581</v>
      </c>
      <c r="AT107" s="176" t="s">
        <v>581</v>
      </c>
      <c r="AU107" s="176" t="s">
        <v>581</v>
      </c>
      <c r="AV107" s="176" t="s">
        <v>581</v>
      </c>
      <c r="AW107" s="176" t="s">
        <v>581</v>
      </c>
      <c r="AX107" s="176" t="s">
        <v>581</v>
      </c>
      <c r="AY107" s="176" t="s">
        <v>581</v>
      </c>
      <c r="AZ107" s="176" t="s">
        <v>581</v>
      </c>
      <c r="BA107" s="175"/>
    </row>
    <row r="108" spans="1:53" ht="29.25" customHeight="1">
      <c r="A108" s="170">
        <v>102</v>
      </c>
      <c r="B108" s="176" t="s">
        <v>76</v>
      </c>
      <c r="C108" s="176" t="s">
        <v>76</v>
      </c>
      <c r="D108" s="202"/>
      <c r="E108" s="140" t="s">
        <v>80</v>
      </c>
      <c r="F108" s="143">
        <v>1.7</v>
      </c>
      <c r="G108" s="176">
        <f t="shared" si="7"/>
        <v>1700</v>
      </c>
      <c r="H108" s="175" t="s">
        <v>910</v>
      </c>
      <c r="I108" s="142">
        <v>89.67</v>
      </c>
      <c r="J108" s="166" t="s">
        <v>919</v>
      </c>
      <c r="K108" s="166">
        <v>9630252528</v>
      </c>
      <c r="L108" s="167" t="s">
        <v>920</v>
      </c>
      <c r="M108" s="166" t="s">
        <v>921</v>
      </c>
      <c r="N108" s="166" t="s">
        <v>922</v>
      </c>
      <c r="O108" s="167" t="s">
        <v>920</v>
      </c>
      <c r="P108" s="158"/>
      <c r="Q108" s="158" t="s">
        <v>923</v>
      </c>
      <c r="R108" s="158">
        <v>9300630006</v>
      </c>
      <c r="S108" s="173" t="s">
        <v>924</v>
      </c>
      <c r="T108" s="133">
        <v>16900</v>
      </c>
      <c r="U108" s="180">
        <v>16900</v>
      </c>
      <c r="V108" s="175">
        <v>0</v>
      </c>
      <c r="W108" s="176" t="s">
        <v>578</v>
      </c>
      <c r="X108" s="176">
        <v>3</v>
      </c>
      <c r="Y108" s="176">
        <v>1.5</v>
      </c>
      <c r="Z108" s="155" t="s">
        <v>733</v>
      </c>
      <c r="AA108" s="176">
        <v>3.75</v>
      </c>
      <c r="AB108" s="176">
        <v>1.875</v>
      </c>
      <c r="AC108" s="156" t="s">
        <v>580</v>
      </c>
      <c r="AD108" s="175">
        <v>3</v>
      </c>
      <c r="AE108" s="175">
        <v>0</v>
      </c>
      <c r="AF108" s="175">
        <v>0</v>
      </c>
      <c r="AG108" s="176" t="s">
        <v>581</v>
      </c>
      <c r="AH108" s="176" t="s">
        <v>581</v>
      </c>
      <c r="AI108" s="176" t="s">
        <v>581</v>
      </c>
      <c r="AJ108" s="176" t="s">
        <v>581</v>
      </c>
      <c r="AK108" s="176" t="s">
        <v>581</v>
      </c>
      <c r="AL108" s="176" t="s">
        <v>581</v>
      </c>
      <c r="AM108" s="176" t="s">
        <v>581</v>
      </c>
      <c r="AN108" s="176" t="s">
        <v>581</v>
      </c>
      <c r="AO108" s="176" t="s">
        <v>581</v>
      </c>
      <c r="AP108" s="176" t="s">
        <v>581</v>
      </c>
      <c r="AQ108" s="176" t="s">
        <v>581</v>
      </c>
      <c r="AR108" s="176" t="s">
        <v>581</v>
      </c>
      <c r="AS108" s="176" t="s">
        <v>581</v>
      </c>
      <c r="AT108" s="176" t="s">
        <v>581</v>
      </c>
      <c r="AU108" s="176" t="s">
        <v>581</v>
      </c>
      <c r="AV108" s="176" t="s">
        <v>581</v>
      </c>
      <c r="AW108" s="176" t="s">
        <v>581</v>
      </c>
      <c r="AX108" s="176" t="s">
        <v>581</v>
      </c>
      <c r="AY108" s="176" t="s">
        <v>581</v>
      </c>
      <c r="AZ108" s="176" t="s">
        <v>581</v>
      </c>
      <c r="BA108" s="175"/>
    </row>
    <row r="109" spans="1:53" ht="29.25" customHeight="1">
      <c r="A109" s="170">
        <v>103</v>
      </c>
      <c r="B109" s="176" t="s">
        <v>76</v>
      </c>
      <c r="C109" s="176" t="s">
        <v>76</v>
      </c>
      <c r="D109" s="201" t="s">
        <v>81</v>
      </c>
      <c r="E109" s="140" t="s">
        <v>82</v>
      </c>
      <c r="F109" s="143">
        <v>1.48</v>
      </c>
      <c r="G109" s="176">
        <f t="shared" si="7"/>
        <v>1480</v>
      </c>
      <c r="H109" s="175" t="s">
        <v>911</v>
      </c>
      <c r="I109" s="142">
        <v>92.23</v>
      </c>
      <c r="J109" s="166" t="s">
        <v>919</v>
      </c>
      <c r="K109" s="166">
        <v>9630252528</v>
      </c>
      <c r="L109" s="167" t="s">
        <v>920</v>
      </c>
      <c r="M109" s="166" t="s">
        <v>921</v>
      </c>
      <c r="N109" s="166" t="s">
        <v>922</v>
      </c>
      <c r="O109" s="167" t="s">
        <v>920</v>
      </c>
      <c r="P109" s="158"/>
      <c r="Q109" s="158" t="s">
        <v>923</v>
      </c>
      <c r="R109" s="158">
        <v>9300630006</v>
      </c>
      <c r="S109" s="173" t="s">
        <v>924</v>
      </c>
      <c r="T109" s="133">
        <v>13805</v>
      </c>
      <c r="U109" s="180">
        <v>13805</v>
      </c>
      <c r="V109" s="175">
        <v>0</v>
      </c>
      <c r="W109" s="176" t="s">
        <v>578</v>
      </c>
      <c r="X109" s="176">
        <v>3</v>
      </c>
      <c r="Y109" s="176">
        <v>1.5</v>
      </c>
      <c r="Z109" s="155" t="s">
        <v>733</v>
      </c>
      <c r="AA109" s="176">
        <v>3.75</v>
      </c>
      <c r="AB109" s="176">
        <v>1.875</v>
      </c>
      <c r="AC109" s="156" t="s">
        <v>580</v>
      </c>
      <c r="AD109" s="175">
        <v>4</v>
      </c>
      <c r="AE109" s="175">
        <v>2</v>
      </c>
      <c r="AF109" s="175">
        <v>2</v>
      </c>
      <c r="AG109" s="176" t="s">
        <v>581</v>
      </c>
      <c r="AH109" s="176" t="s">
        <v>581</v>
      </c>
      <c r="AI109" s="176" t="s">
        <v>581</v>
      </c>
      <c r="AJ109" s="176" t="s">
        <v>581</v>
      </c>
      <c r="AK109" s="176" t="s">
        <v>581</v>
      </c>
      <c r="AL109" s="176" t="s">
        <v>581</v>
      </c>
      <c r="AM109" s="176" t="s">
        <v>581</v>
      </c>
      <c r="AN109" s="176" t="s">
        <v>581</v>
      </c>
      <c r="AO109" s="176" t="s">
        <v>581</v>
      </c>
      <c r="AP109" s="176" t="s">
        <v>581</v>
      </c>
      <c r="AQ109" s="176" t="s">
        <v>581</v>
      </c>
      <c r="AR109" s="176" t="s">
        <v>581</v>
      </c>
      <c r="AS109" s="176" t="s">
        <v>581</v>
      </c>
      <c r="AT109" s="176" t="s">
        <v>581</v>
      </c>
      <c r="AU109" s="176" t="s">
        <v>581</v>
      </c>
      <c r="AV109" s="176" t="s">
        <v>581</v>
      </c>
      <c r="AW109" s="176" t="s">
        <v>581</v>
      </c>
      <c r="AX109" s="176" t="s">
        <v>581</v>
      </c>
      <c r="AY109" s="176" t="s">
        <v>581</v>
      </c>
      <c r="AZ109" s="176" t="s">
        <v>581</v>
      </c>
      <c r="BA109" s="175"/>
    </row>
    <row r="110" spans="1:53" ht="29.25" customHeight="1">
      <c r="A110" s="170">
        <v>104</v>
      </c>
      <c r="B110" s="176" t="s">
        <v>76</v>
      </c>
      <c r="C110" s="176" t="s">
        <v>76</v>
      </c>
      <c r="D110" s="202"/>
      <c r="E110" s="140" t="s">
        <v>83</v>
      </c>
      <c r="F110" s="143">
        <v>7.48</v>
      </c>
      <c r="G110" s="176">
        <f t="shared" si="7"/>
        <v>7480</v>
      </c>
      <c r="H110" s="175" t="s">
        <v>912</v>
      </c>
      <c r="I110" s="142">
        <v>454.6</v>
      </c>
      <c r="J110" s="166" t="s">
        <v>919</v>
      </c>
      <c r="K110" s="166">
        <v>9630252528</v>
      </c>
      <c r="L110" s="167" t="s">
        <v>920</v>
      </c>
      <c r="M110" s="166" t="s">
        <v>921</v>
      </c>
      <c r="N110" s="166" t="s">
        <v>922</v>
      </c>
      <c r="O110" s="167" t="s">
        <v>920</v>
      </c>
      <c r="P110" s="158"/>
      <c r="Q110" s="158" t="s">
        <v>923</v>
      </c>
      <c r="R110" s="158">
        <v>9300630006</v>
      </c>
      <c r="S110" s="173" t="s">
        <v>924</v>
      </c>
      <c r="T110" s="133">
        <v>11840</v>
      </c>
      <c r="U110" s="180">
        <v>11840</v>
      </c>
      <c r="V110" s="175">
        <v>0</v>
      </c>
      <c r="W110" s="176" t="s">
        <v>578</v>
      </c>
      <c r="X110" s="176">
        <v>3</v>
      </c>
      <c r="Y110" s="176">
        <v>1.5</v>
      </c>
      <c r="Z110" s="155" t="s">
        <v>733</v>
      </c>
      <c r="AA110" s="176">
        <v>3.75</v>
      </c>
      <c r="AB110" s="176">
        <v>1.875</v>
      </c>
      <c r="AC110" s="156" t="s">
        <v>580</v>
      </c>
      <c r="AD110" s="175">
        <v>5</v>
      </c>
      <c r="AE110" s="175">
        <v>0</v>
      </c>
      <c r="AF110" s="175">
        <v>0</v>
      </c>
      <c r="AG110" s="176" t="s">
        <v>581</v>
      </c>
      <c r="AH110" s="176" t="s">
        <v>581</v>
      </c>
      <c r="AI110" s="176" t="s">
        <v>581</v>
      </c>
      <c r="AJ110" s="176" t="s">
        <v>581</v>
      </c>
      <c r="AK110" s="176" t="s">
        <v>581</v>
      </c>
      <c r="AL110" s="176" t="s">
        <v>581</v>
      </c>
      <c r="AM110" s="176" t="s">
        <v>581</v>
      </c>
      <c r="AN110" s="176" t="s">
        <v>581</v>
      </c>
      <c r="AO110" s="176" t="s">
        <v>581</v>
      </c>
      <c r="AP110" s="176" t="s">
        <v>581</v>
      </c>
      <c r="AQ110" s="176" t="s">
        <v>581</v>
      </c>
      <c r="AR110" s="176" t="s">
        <v>581</v>
      </c>
      <c r="AS110" s="176" t="s">
        <v>581</v>
      </c>
      <c r="AT110" s="176" t="s">
        <v>581</v>
      </c>
      <c r="AU110" s="176" t="s">
        <v>581</v>
      </c>
      <c r="AV110" s="176" t="s">
        <v>581</v>
      </c>
      <c r="AW110" s="176" t="s">
        <v>581</v>
      </c>
      <c r="AX110" s="176" t="s">
        <v>581</v>
      </c>
      <c r="AY110" s="176" t="s">
        <v>581</v>
      </c>
      <c r="AZ110" s="176" t="s">
        <v>581</v>
      </c>
      <c r="BA110" s="175"/>
    </row>
    <row r="111" spans="1:53" ht="29.25" customHeight="1">
      <c r="A111" s="170">
        <v>105</v>
      </c>
      <c r="B111" s="176" t="s">
        <v>76</v>
      </c>
      <c r="C111" s="176" t="s">
        <v>76</v>
      </c>
      <c r="D111" s="179"/>
      <c r="E111" s="140" t="s">
        <v>86</v>
      </c>
      <c r="F111" s="143">
        <v>1.8</v>
      </c>
      <c r="G111" s="176">
        <f t="shared" si="7"/>
        <v>1800</v>
      </c>
      <c r="H111" s="175" t="s">
        <v>913</v>
      </c>
      <c r="I111" s="142">
        <v>105.65</v>
      </c>
      <c r="J111" s="166" t="s">
        <v>919</v>
      </c>
      <c r="K111" s="166">
        <v>9630252528</v>
      </c>
      <c r="L111" s="167" t="s">
        <v>920</v>
      </c>
      <c r="M111" s="166" t="s">
        <v>921</v>
      </c>
      <c r="N111" s="166" t="s">
        <v>922</v>
      </c>
      <c r="O111" s="167" t="s">
        <v>920</v>
      </c>
      <c r="P111" s="158"/>
      <c r="Q111" s="158" t="s">
        <v>923</v>
      </c>
      <c r="R111" s="158">
        <v>9300630006</v>
      </c>
      <c r="S111" s="173" t="s">
        <v>924</v>
      </c>
      <c r="T111" s="133">
        <v>10825</v>
      </c>
      <c r="U111" s="180">
        <v>10825</v>
      </c>
      <c r="V111" s="175">
        <v>0</v>
      </c>
      <c r="W111" s="176" t="s">
        <v>578</v>
      </c>
      <c r="X111" s="176">
        <v>3</v>
      </c>
      <c r="Y111" s="176">
        <v>1.5</v>
      </c>
      <c r="Z111" s="155" t="s">
        <v>733</v>
      </c>
      <c r="AA111" s="176">
        <v>3.75</v>
      </c>
      <c r="AB111" s="176">
        <v>1.875</v>
      </c>
      <c r="AC111" s="156" t="s">
        <v>580</v>
      </c>
      <c r="AD111" s="175">
        <v>6</v>
      </c>
      <c r="AE111" s="175">
        <v>0</v>
      </c>
      <c r="AF111" s="175">
        <v>0</v>
      </c>
      <c r="AG111" s="176" t="s">
        <v>581</v>
      </c>
      <c r="AH111" s="176" t="s">
        <v>581</v>
      </c>
      <c r="AI111" s="176" t="s">
        <v>581</v>
      </c>
      <c r="AJ111" s="176" t="s">
        <v>581</v>
      </c>
      <c r="AK111" s="176" t="s">
        <v>581</v>
      </c>
      <c r="AL111" s="176" t="s">
        <v>581</v>
      </c>
      <c r="AM111" s="176" t="s">
        <v>581</v>
      </c>
      <c r="AN111" s="176" t="s">
        <v>581</v>
      </c>
      <c r="AO111" s="176" t="s">
        <v>581</v>
      </c>
      <c r="AP111" s="176" t="s">
        <v>581</v>
      </c>
      <c r="AQ111" s="176" t="s">
        <v>581</v>
      </c>
      <c r="AR111" s="176" t="s">
        <v>581</v>
      </c>
      <c r="AS111" s="176" t="s">
        <v>581</v>
      </c>
      <c r="AT111" s="176" t="s">
        <v>581</v>
      </c>
      <c r="AU111" s="176" t="s">
        <v>581</v>
      </c>
      <c r="AV111" s="176" t="s">
        <v>581</v>
      </c>
      <c r="AW111" s="176" t="s">
        <v>581</v>
      </c>
      <c r="AX111" s="176" t="s">
        <v>581</v>
      </c>
      <c r="AY111" s="176" t="s">
        <v>581</v>
      </c>
      <c r="AZ111" s="176" t="s">
        <v>581</v>
      </c>
      <c r="BA111" s="175"/>
    </row>
    <row r="112" spans="1:53" ht="29.25" customHeight="1">
      <c r="A112" s="170">
        <v>106</v>
      </c>
      <c r="B112" s="176" t="s">
        <v>76</v>
      </c>
      <c r="C112" s="176" t="s">
        <v>76</v>
      </c>
      <c r="D112" s="201" t="s">
        <v>87</v>
      </c>
      <c r="E112" s="140" t="s">
        <v>88</v>
      </c>
      <c r="F112" s="143">
        <v>6.9</v>
      </c>
      <c r="G112" s="176">
        <f t="shared" si="7"/>
        <v>6900</v>
      </c>
      <c r="H112" s="175" t="s">
        <v>914</v>
      </c>
      <c r="I112" s="142">
        <v>469.98</v>
      </c>
      <c r="J112" s="166" t="s">
        <v>919</v>
      </c>
      <c r="K112" s="166">
        <v>9630252528</v>
      </c>
      <c r="L112" s="167" t="s">
        <v>920</v>
      </c>
      <c r="M112" s="166" t="s">
        <v>921</v>
      </c>
      <c r="N112" s="166" t="s">
        <v>922</v>
      </c>
      <c r="O112" s="167" t="s">
        <v>920</v>
      </c>
      <c r="P112" s="158"/>
      <c r="Q112" s="158" t="s">
        <v>923</v>
      </c>
      <c r="R112" s="158">
        <v>9300630006</v>
      </c>
      <c r="S112" s="173" t="s">
        <v>924</v>
      </c>
      <c r="T112" s="133">
        <v>56025</v>
      </c>
      <c r="U112" s="180">
        <v>56025</v>
      </c>
      <c r="V112" s="175">
        <v>0</v>
      </c>
      <c r="W112" s="176" t="s">
        <v>578</v>
      </c>
      <c r="X112" s="176">
        <v>3</v>
      </c>
      <c r="Y112" s="176">
        <v>1.5</v>
      </c>
      <c r="Z112" s="155" t="s">
        <v>733</v>
      </c>
      <c r="AA112" s="176">
        <v>3.75</v>
      </c>
      <c r="AB112" s="176">
        <v>1.875</v>
      </c>
      <c r="AC112" s="156" t="s">
        <v>580</v>
      </c>
      <c r="AD112" s="175">
        <v>4</v>
      </c>
      <c r="AE112" s="175">
        <v>3</v>
      </c>
      <c r="AF112" s="175">
        <v>1</v>
      </c>
      <c r="AG112" s="176" t="s">
        <v>581</v>
      </c>
      <c r="AH112" s="176" t="s">
        <v>581</v>
      </c>
      <c r="AI112" s="176" t="s">
        <v>581</v>
      </c>
      <c r="AJ112" s="176" t="s">
        <v>581</v>
      </c>
      <c r="AK112" s="176" t="s">
        <v>581</v>
      </c>
      <c r="AL112" s="176" t="s">
        <v>581</v>
      </c>
      <c r="AM112" s="176" t="s">
        <v>581</v>
      </c>
      <c r="AN112" s="176" t="s">
        <v>581</v>
      </c>
      <c r="AO112" s="176" t="s">
        <v>581</v>
      </c>
      <c r="AP112" s="176" t="s">
        <v>581</v>
      </c>
      <c r="AQ112" s="176" t="s">
        <v>581</v>
      </c>
      <c r="AR112" s="176" t="s">
        <v>581</v>
      </c>
      <c r="AS112" s="176" t="s">
        <v>581</v>
      </c>
      <c r="AT112" s="176" t="s">
        <v>581</v>
      </c>
      <c r="AU112" s="176" t="s">
        <v>581</v>
      </c>
      <c r="AV112" s="176" t="s">
        <v>581</v>
      </c>
      <c r="AW112" s="176" t="s">
        <v>581</v>
      </c>
      <c r="AX112" s="176" t="s">
        <v>581</v>
      </c>
      <c r="AY112" s="176" t="s">
        <v>581</v>
      </c>
      <c r="AZ112" s="176" t="s">
        <v>581</v>
      </c>
      <c r="BA112" s="175"/>
    </row>
    <row r="113" spans="1:53" ht="29.25" customHeight="1">
      <c r="A113" s="170">
        <v>107</v>
      </c>
      <c r="B113" s="176" t="s">
        <v>76</v>
      </c>
      <c r="C113" s="176" t="s">
        <v>76</v>
      </c>
      <c r="D113" s="202"/>
      <c r="E113" s="140" t="s">
        <v>89</v>
      </c>
      <c r="F113" s="143">
        <v>4.22</v>
      </c>
      <c r="G113" s="176">
        <f t="shared" si="7"/>
        <v>4220</v>
      </c>
      <c r="H113" s="175" t="s">
        <v>915</v>
      </c>
      <c r="I113" s="142">
        <v>347.35</v>
      </c>
      <c r="J113" s="166" t="s">
        <v>919</v>
      </c>
      <c r="K113" s="166">
        <v>9630252528</v>
      </c>
      <c r="L113" s="167" t="s">
        <v>920</v>
      </c>
      <c r="M113" s="166" t="s">
        <v>921</v>
      </c>
      <c r="N113" s="166" t="s">
        <v>922</v>
      </c>
      <c r="O113" s="167" t="s">
        <v>920</v>
      </c>
      <c r="P113" s="158"/>
      <c r="Q113" s="158" t="s">
        <v>923</v>
      </c>
      <c r="R113" s="158">
        <v>9300630006</v>
      </c>
      <c r="S113" s="173" t="s">
        <v>924</v>
      </c>
      <c r="T113" s="133">
        <v>50640</v>
      </c>
      <c r="U113" s="180">
        <v>50640</v>
      </c>
      <c r="V113" s="175">
        <v>0</v>
      </c>
      <c r="W113" s="176" t="s">
        <v>578</v>
      </c>
      <c r="X113" s="176">
        <v>3</v>
      </c>
      <c r="Y113" s="176">
        <v>1.5</v>
      </c>
      <c r="Z113" s="155" t="s">
        <v>733</v>
      </c>
      <c r="AA113" s="176">
        <v>3.75</v>
      </c>
      <c r="AB113" s="176">
        <v>1.875</v>
      </c>
      <c r="AC113" s="156" t="s">
        <v>580</v>
      </c>
      <c r="AD113" s="175">
        <v>2</v>
      </c>
      <c r="AE113" s="175">
        <v>1</v>
      </c>
      <c r="AF113" s="175">
        <v>0</v>
      </c>
      <c r="AG113" s="176" t="s">
        <v>581</v>
      </c>
      <c r="AH113" s="176" t="s">
        <v>581</v>
      </c>
      <c r="AI113" s="176" t="s">
        <v>581</v>
      </c>
      <c r="AJ113" s="176" t="s">
        <v>581</v>
      </c>
      <c r="AK113" s="176" t="s">
        <v>581</v>
      </c>
      <c r="AL113" s="176" t="s">
        <v>581</v>
      </c>
      <c r="AM113" s="176" t="s">
        <v>581</v>
      </c>
      <c r="AN113" s="176" t="s">
        <v>581</v>
      </c>
      <c r="AO113" s="176" t="s">
        <v>581</v>
      </c>
      <c r="AP113" s="176" t="s">
        <v>581</v>
      </c>
      <c r="AQ113" s="176" t="s">
        <v>581</v>
      </c>
      <c r="AR113" s="176" t="s">
        <v>581</v>
      </c>
      <c r="AS113" s="176" t="s">
        <v>581</v>
      </c>
      <c r="AT113" s="176" t="s">
        <v>581</v>
      </c>
      <c r="AU113" s="176" t="s">
        <v>581</v>
      </c>
      <c r="AV113" s="176" t="s">
        <v>581</v>
      </c>
      <c r="AW113" s="176" t="s">
        <v>581</v>
      </c>
      <c r="AX113" s="176" t="s">
        <v>581</v>
      </c>
      <c r="AY113" s="176" t="s">
        <v>581</v>
      </c>
      <c r="AZ113" s="176" t="s">
        <v>581</v>
      </c>
      <c r="BA113" s="175"/>
    </row>
    <row r="114" spans="1:53" ht="29.25" customHeight="1">
      <c r="A114" s="170">
        <v>108</v>
      </c>
      <c r="B114" s="176" t="s">
        <v>244</v>
      </c>
      <c r="C114" s="176" t="s">
        <v>244</v>
      </c>
      <c r="D114" s="201" t="s">
        <v>397</v>
      </c>
      <c r="E114" s="134" t="s">
        <v>246</v>
      </c>
      <c r="F114" s="151">
        <v>2.35</v>
      </c>
      <c r="G114" s="176">
        <f t="shared" si="7"/>
        <v>2350</v>
      </c>
      <c r="H114" s="176" t="s">
        <v>786</v>
      </c>
      <c r="I114" s="142">
        <v>151.04320000000001</v>
      </c>
      <c r="J114" s="176" t="s">
        <v>569</v>
      </c>
      <c r="K114" s="176">
        <v>9826800774</v>
      </c>
      <c r="L114" s="157" t="s">
        <v>787</v>
      </c>
      <c r="M114" s="176" t="s">
        <v>788</v>
      </c>
      <c r="N114" s="176" t="s">
        <v>789</v>
      </c>
      <c r="O114" s="157" t="s">
        <v>790</v>
      </c>
      <c r="P114" s="176"/>
      <c r="Q114" s="176" t="s">
        <v>791</v>
      </c>
      <c r="R114" s="176" t="s">
        <v>792</v>
      </c>
      <c r="S114" s="157" t="s">
        <v>793</v>
      </c>
      <c r="T114" s="133">
        <v>19960</v>
      </c>
      <c r="U114" s="133">
        <v>14960</v>
      </c>
      <c r="V114" s="161" t="s">
        <v>794</v>
      </c>
      <c r="W114" s="176" t="s">
        <v>578</v>
      </c>
      <c r="X114" s="176" t="s">
        <v>795</v>
      </c>
      <c r="Y114" s="176" t="s">
        <v>657</v>
      </c>
      <c r="Z114" s="155" t="s">
        <v>592</v>
      </c>
      <c r="AA114" s="176">
        <v>3.75</v>
      </c>
      <c r="AB114" s="176">
        <v>1.875</v>
      </c>
      <c r="AC114" s="156" t="s">
        <v>580</v>
      </c>
      <c r="AD114" s="176">
        <v>6</v>
      </c>
      <c r="AE114" s="176">
        <v>0</v>
      </c>
      <c r="AF114" s="176">
        <v>0</v>
      </c>
      <c r="AG114" s="176" t="s">
        <v>581</v>
      </c>
      <c r="AH114" s="176" t="s">
        <v>581</v>
      </c>
      <c r="AI114" s="176" t="s">
        <v>581</v>
      </c>
      <c r="AJ114" s="176" t="s">
        <v>581</v>
      </c>
      <c r="AK114" s="176" t="s">
        <v>581</v>
      </c>
      <c r="AL114" s="176" t="s">
        <v>581</v>
      </c>
      <c r="AM114" s="176" t="s">
        <v>581</v>
      </c>
      <c r="AN114" s="176" t="s">
        <v>581</v>
      </c>
      <c r="AO114" s="176" t="s">
        <v>581</v>
      </c>
      <c r="AP114" s="176" t="s">
        <v>581</v>
      </c>
      <c r="AQ114" s="176" t="s">
        <v>581</v>
      </c>
      <c r="AR114" s="176" t="s">
        <v>581</v>
      </c>
      <c r="AS114" s="176" t="s">
        <v>581</v>
      </c>
      <c r="AT114" s="176" t="s">
        <v>581</v>
      </c>
      <c r="AU114" s="176" t="s">
        <v>581</v>
      </c>
      <c r="AV114" s="176" t="s">
        <v>581</v>
      </c>
      <c r="AW114" s="176" t="s">
        <v>581</v>
      </c>
      <c r="AX114" s="176" t="s">
        <v>581</v>
      </c>
      <c r="AY114" s="176" t="s">
        <v>581</v>
      </c>
      <c r="AZ114" s="176" t="s">
        <v>581</v>
      </c>
      <c r="BA114" s="176"/>
    </row>
    <row r="115" spans="1:53" ht="29.25" customHeight="1">
      <c r="A115" s="170">
        <v>109</v>
      </c>
      <c r="B115" s="176" t="s">
        <v>244</v>
      </c>
      <c r="C115" s="176" t="s">
        <v>244</v>
      </c>
      <c r="D115" s="210"/>
      <c r="E115" s="140" t="s">
        <v>247</v>
      </c>
      <c r="F115" s="149">
        <v>3.21</v>
      </c>
      <c r="G115" s="176">
        <f t="shared" si="7"/>
        <v>3210</v>
      </c>
      <c r="H115" s="176" t="s">
        <v>796</v>
      </c>
      <c r="I115" s="142">
        <v>192.4384</v>
      </c>
      <c r="J115" s="176" t="s">
        <v>569</v>
      </c>
      <c r="K115" s="176">
        <v>9826800774</v>
      </c>
      <c r="L115" s="157" t="s">
        <v>787</v>
      </c>
      <c r="M115" s="176" t="s">
        <v>788</v>
      </c>
      <c r="N115" s="176" t="s">
        <v>789</v>
      </c>
      <c r="O115" s="157" t="s">
        <v>790</v>
      </c>
      <c r="P115" s="176"/>
      <c r="Q115" s="176" t="s">
        <v>797</v>
      </c>
      <c r="R115" s="176">
        <v>9827720945</v>
      </c>
      <c r="S115" s="157" t="s">
        <v>793</v>
      </c>
      <c r="T115" s="133">
        <v>35110</v>
      </c>
      <c r="U115" s="133">
        <v>35110</v>
      </c>
      <c r="V115" s="176">
        <v>0</v>
      </c>
      <c r="W115" s="176" t="s">
        <v>614</v>
      </c>
      <c r="X115" s="176">
        <v>3</v>
      </c>
      <c r="Y115" s="176">
        <v>1.5</v>
      </c>
      <c r="Z115" s="155" t="s">
        <v>798</v>
      </c>
      <c r="AA115" s="176">
        <v>3.75</v>
      </c>
      <c r="AB115" s="176">
        <v>1.875</v>
      </c>
      <c r="AC115" s="156" t="s">
        <v>580</v>
      </c>
      <c r="AD115" s="176">
        <v>2</v>
      </c>
      <c r="AE115" s="176">
        <v>2</v>
      </c>
      <c r="AF115" s="176">
        <v>0</v>
      </c>
      <c r="AG115" s="176" t="s">
        <v>799</v>
      </c>
      <c r="AH115" s="176" t="s">
        <v>799</v>
      </c>
      <c r="AI115" s="176" t="s">
        <v>799</v>
      </c>
      <c r="AJ115" s="176" t="s">
        <v>799</v>
      </c>
      <c r="AK115" s="176" t="s">
        <v>799</v>
      </c>
      <c r="AL115" s="176" t="s">
        <v>799</v>
      </c>
      <c r="AM115" s="176" t="s">
        <v>799</v>
      </c>
      <c r="AN115" s="176" t="s">
        <v>799</v>
      </c>
      <c r="AO115" s="176" t="s">
        <v>799</v>
      </c>
      <c r="AP115" s="176" t="s">
        <v>799</v>
      </c>
      <c r="AQ115" s="176" t="s">
        <v>799</v>
      </c>
      <c r="AR115" s="176" t="s">
        <v>799</v>
      </c>
      <c r="AS115" s="176" t="s">
        <v>799</v>
      </c>
      <c r="AT115" s="176" t="s">
        <v>799</v>
      </c>
      <c r="AU115" s="176" t="s">
        <v>799</v>
      </c>
      <c r="AV115" s="176" t="s">
        <v>799</v>
      </c>
      <c r="AW115" s="176" t="s">
        <v>751</v>
      </c>
      <c r="AX115" s="176" t="s">
        <v>799</v>
      </c>
      <c r="AY115" s="176" t="s">
        <v>799</v>
      </c>
      <c r="AZ115" s="176" t="s">
        <v>799</v>
      </c>
      <c r="BA115" s="176"/>
    </row>
    <row r="116" spans="1:53" ht="29.25" customHeight="1">
      <c r="A116" s="170">
        <v>110</v>
      </c>
      <c r="B116" s="176" t="s">
        <v>244</v>
      </c>
      <c r="C116" s="176" t="s">
        <v>244</v>
      </c>
      <c r="D116" s="202"/>
      <c r="E116" s="140" t="s">
        <v>249</v>
      </c>
      <c r="F116" s="149">
        <v>2.4</v>
      </c>
      <c r="G116" s="176">
        <f t="shared" si="7"/>
        <v>2400</v>
      </c>
      <c r="H116" s="176" t="s">
        <v>800</v>
      </c>
      <c r="I116" s="142">
        <v>161.96319999999997</v>
      </c>
      <c r="J116" s="176" t="s">
        <v>569</v>
      </c>
      <c r="K116" s="176">
        <v>9826800774</v>
      </c>
      <c r="L116" s="157" t="s">
        <v>787</v>
      </c>
      <c r="M116" s="176" t="s">
        <v>788</v>
      </c>
      <c r="N116" s="176" t="s">
        <v>789</v>
      </c>
      <c r="O116" s="157" t="s">
        <v>790</v>
      </c>
      <c r="P116" s="176"/>
      <c r="Q116" s="176" t="s">
        <v>797</v>
      </c>
      <c r="R116" s="176">
        <v>9827720945</v>
      </c>
      <c r="S116" s="157" t="s">
        <v>793</v>
      </c>
      <c r="T116" s="133">
        <v>25100</v>
      </c>
      <c r="U116" s="133">
        <v>25100</v>
      </c>
      <c r="V116" s="176">
        <v>0</v>
      </c>
      <c r="W116" s="176" t="s">
        <v>614</v>
      </c>
      <c r="X116" s="176">
        <v>3</v>
      </c>
      <c r="Y116" s="176">
        <v>1.5</v>
      </c>
      <c r="Z116" s="155" t="s">
        <v>662</v>
      </c>
      <c r="AA116" s="176">
        <v>3.75</v>
      </c>
      <c r="AB116" s="176">
        <v>1.875</v>
      </c>
      <c r="AC116" s="156" t="s">
        <v>580</v>
      </c>
      <c r="AD116" s="176">
        <v>5</v>
      </c>
      <c r="AE116" s="176">
        <v>1</v>
      </c>
      <c r="AF116" s="176">
        <v>0</v>
      </c>
      <c r="AG116" s="176" t="s">
        <v>799</v>
      </c>
      <c r="AH116" s="176" t="s">
        <v>799</v>
      </c>
      <c r="AI116" s="176" t="s">
        <v>799</v>
      </c>
      <c r="AJ116" s="176" t="s">
        <v>799</v>
      </c>
      <c r="AK116" s="176" t="s">
        <v>799</v>
      </c>
      <c r="AL116" s="176" t="s">
        <v>799</v>
      </c>
      <c r="AM116" s="176" t="s">
        <v>799</v>
      </c>
      <c r="AN116" s="176" t="s">
        <v>799</v>
      </c>
      <c r="AO116" s="176" t="s">
        <v>799</v>
      </c>
      <c r="AP116" s="176" t="s">
        <v>799</v>
      </c>
      <c r="AQ116" s="176" t="s">
        <v>799</v>
      </c>
      <c r="AR116" s="176" t="s">
        <v>799</v>
      </c>
      <c r="AS116" s="176" t="s">
        <v>799</v>
      </c>
      <c r="AT116" s="176" t="s">
        <v>799</v>
      </c>
      <c r="AU116" s="176" t="s">
        <v>799</v>
      </c>
      <c r="AV116" s="176" t="s">
        <v>799</v>
      </c>
      <c r="AW116" s="176" t="s">
        <v>751</v>
      </c>
      <c r="AX116" s="176" t="s">
        <v>799</v>
      </c>
      <c r="AY116" s="176" t="s">
        <v>799</v>
      </c>
      <c r="AZ116" s="176" t="s">
        <v>799</v>
      </c>
      <c r="BA116" s="176"/>
    </row>
    <row r="117" spans="1:53" ht="29.25" customHeight="1">
      <c r="A117" s="170">
        <v>111</v>
      </c>
      <c r="B117" s="176" t="s">
        <v>244</v>
      </c>
      <c r="C117" s="176" t="s">
        <v>244</v>
      </c>
      <c r="D117" s="201" t="s">
        <v>398</v>
      </c>
      <c r="E117" s="140" t="s">
        <v>251</v>
      </c>
      <c r="F117" s="149">
        <v>6.4</v>
      </c>
      <c r="G117" s="176">
        <f t="shared" si="7"/>
        <v>6400</v>
      </c>
      <c r="H117" s="176" t="s">
        <v>801</v>
      </c>
      <c r="I117" s="142">
        <v>393.81439999999998</v>
      </c>
      <c r="J117" s="176" t="s">
        <v>569</v>
      </c>
      <c r="K117" s="176">
        <v>9826800774</v>
      </c>
      <c r="L117" s="157" t="s">
        <v>787</v>
      </c>
      <c r="M117" s="176" t="s">
        <v>788</v>
      </c>
      <c r="N117" s="176" t="s">
        <v>789</v>
      </c>
      <c r="O117" s="157" t="s">
        <v>790</v>
      </c>
      <c r="P117" s="176"/>
      <c r="Q117" s="176" t="s">
        <v>802</v>
      </c>
      <c r="R117" s="176" t="s">
        <v>803</v>
      </c>
      <c r="S117" s="157" t="s">
        <v>793</v>
      </c>
      <c r="T117" s="133">
        <v>69260</v>
      </c>
      <c r="U117" s="133">
        <v>69260</v>
      </c>
      <c r="V117" s="176" t="s">
        <v>804</v>
      </c>
      <c r="W117" s="176" t="s">
        <v>578</v>
      </c>
      <c r="X117" s="176">
        <v>3</v>
      </c>
      <c r="Y117" s="176">
        <v>1.5</v>
      </c>
      <c r="Z117" s="155" t="s">
        <v>805</v>
      </c>
      <c r="AA117" s="176">
        <v>3.75</v>
      </c>
      <c r="AB117" s="176">
        <v>1.875</v>
      </c>
      <c r="AC117" s="156" t="s">
        <v>580</v>
      </c>
      <c r="AD117" s="176">
        <v>5</v>
      </c>
      <c r="AE117" s="176">
        <v>0</v>
      </c>
      <c r="AF117" s="176">
        <v>3</v>
      </c>
      <c r="AG117" s="176" t="s">
        <v>581</v>
      </c>
      <c r="AH117" s="176" t="s">
        <v>581</v>
      </c>
      <c r="AI117" s="176" t="s">
        <v>581</v>
      </c>
      <c r="AJ117" s="176" t="s">
        <v>581</v>
      </c>
      <c r="AK117" s="176" t="s">
        <v>581</v>
      </c>
      <c r="AL117" s="176" t="s">
        <v>581</v>
      </c>
      <c r="AM117" s="176" t="s">
        <v>581</v>
      </c>
      <c r="AN117" s="176" t="s">
        <v>581</v>
      </c>
      <c r="AO117" s="176" t="s">
        <v>581</v>
      </c>
      <c r="AP117" s="176" t="s">
        <v>581</v>
      </c>
      <c r="AQ117" s="176" t="s">
        <v>581</v>
      </c>
      <c r="AR117" s="176" t="s">
        <v>581</v>
      </c>
      <c r="AS117" s="176" t="s">
        <v>581</v>
      </c>
      <c r="AT117" s="176" t="s">
        <v>581</v>
      </c>
      <c r="AU117" s="176" t="s">
        <v>581</v>
      </c>
      <c r="AV117" s="176" t="s">
        <v>581</v>
      </c>
      <c r="AW117" s="176" t="s">
        <v>581</v>
      </c>
      <c r="AX117" s="176" t="s">
        <v>581</v>
      </c>
      <c r="AY117" s="176" t="s">
        <v>581</v>
      </c>
      <c r="AZ117" s="176" t="s">
        <v>581</v>
      </c>
      <c r="BA117" s="176"/>
    </row>
    <row r="118" spans="1:53" ht="29.25" customHeight="1">
      <c r="A118" s="170">
        <v>112</v>
      </c>
      <c r="B118" s="176" t="s">
        <v>244</v>
      </c>
      <c r="C118" s="176" t="s">
        <v>244</v>
      </c>
      <c r="D118" s="202"/>
      <c r="E118" s="134" t="s">
        <v>252</v>
      </c>
      <c r="F118" s="137">
        <v>3.96</v>
      </c>
      <c r="G118" s="176">
        <f t="shared" si="7"/>
        <v>3960</v>
      </c>
      <c r="H118" s="176" t="s">
        <v>806</v>
      </c>
      <c r="I118" s="142">
        <v>254.22880000000001</v>
      </c>
      <c r="J118" s="176" t="s">
        <v>569</v>
      </c>
      <c r="K118" s="176">
        <v>9826800774</v>
      </c>
      <c r="L118" s="157" t="s">
        <v>787</v>
      </c>
      <c r="M118" s="176" t="s">
        <v>788</v>
      </c>
      <c r="N118" s="176" t="s">
        <v>789</v>
      </c>
      <c r="O118" s="157" t="s">
        <v>790</v>
      </c>
      <c r="P118" s="176"/>
      <c r="Q118" s="176" t="s">
        <v>797</v>
      </c>
      <c r="R118" s="176">
        <v>9827720945</v>
      </c>
      <c r="S118" s="157" t="s">
        <v>793</v>
      </c>
      <c r="T118" s="133">
        <v>38750</v>
      </c>
      <c r="U118" s="133">
        <v>38750</v>
      </c>
      <c r="V118" s="176">
        <v>0</v>
      </c>
      <c r="W118" s="176" t="s">
        <v>614</v>
      </c>
      <c r="X118" s="176">
        <v>3</v>
      </c>
      <c r="Y118" s="176">
        <v>1.5</v>
      </c>
      <c r="Z118" s="155" t="s">
        <v>798</v>
      </c>
      <c r="AA118" s="176">
        <v>3.75</v>
      </c>
      <c r="AB118" s="176">
        <v>1.875</v>
      </c>
      <c r="AC118" s="156" t="s">
        <v>580</v>
      </c>
      <c r="AD118" s="176">
        <v>5</v>
      </c>
      <c r="AE118" s="176">
        <v>0</v>
      </c>
      <c r="AF118" s="176">
        <v>0</v>
      </c>
      <c r="AG118" s="176" t="s">
        <v>799</v>
      </c>
      <c r="AH118" s="176" t="s">
        <v>799</v>
      </c>
      <c r="AI118" s="176" t="s">
        <v>799</v>
      </c>
      <c r="AJ118" s="176" t="s">
        <v>799</v>
      </c>
      <c r="AK118" s="176" t="s">
        <v>799</v>
      </c>
      <c r="AL118" s="176" t="s">
        <v>799</v>
      </c>
      <c r="AM118" s="176" t="s">
        <v>799</v>
      </c>
      <c r="AN118" s="176" t="s">
        <v>799</v>
      </c>
      <c r="AO118" s="176" t="s">
        <v>799</v>
      </c>
      <c r="AP118" s="176" t="s">
        <v>799</v>
      </c>
      <c r="AQ118" s="176" t="s">
        <v>799</v>
      </c>
      <c r="AR118" s="176" t="s">
        <v>799</v>
      </c>
      <c r="AS118" s="176" t="s">
        <v>799</v>
      </c>
      <c r="AT118" s="176" t="s">
        <v>799</v>
      </c>
      <c r="AU118" s="176" t="s">
        <v>799</v>
      </c>
      <c r="AV118" s="176" t="s">
        <v>799</v>
      </c>
      <c r="AW118" s="176" t="s">
        <v>751</v>
      </c>
      <c r="AX118" s="176" t="s">
        <v>799</v>
      </c>
      <c r="AY118" s="176" t="s">
        <v>799</v>
      </c>
      <c r="AZ118" s="176" t="s">
        <v>799</v>
      </c>
      <c r="BA118" s="176"/>
    </row>
    <row r="119" spans="1:53" ht="29.25" customHeight="1">
      <c r="A119" s="170">
        <v>113</v>
      </c>
      <c r="B119" s="176" t="s">
        <v>244</v>
      </c>
      <c r="C119" s="176" t="s">
        <v>244</v>
      </c>
      <c r="D119" s="201" t="s">
        <v>399</v>
      </c>
      <c r="E119" s="140" t="s">
        <v>254</v>
      </c>
      <c r="F119" s="149">
        <v>5.85</v>
      </c>
      <c r="G119" s="176">
        <f t="shared" si="7"/>
        <v>5850</v>
      </c>
      <c r="H119" s="176" t="s">
        <v>807</v>
      </c>
      <c r="I119" s="142">
        <v>364.63839999999999</v>
      </c>
      <c r="J119" s="176" t="s">
        <v>569</v>
      </c>
      <c r="K119" s="176">
        <v>9826800774</v>
      </c>
      <c r="L119" s="157" t="s">
        <v>787</v>
      </c>
      <c r="M119" s="176" t="s">
        <v>788</v>
      </c>
      <c r="N119" s="176" t="s">
        <v>789</v>
      </c>
      <c r="O119" s="157" t="s">
        <v>790</v>
      </c>
      <c r="P119" s="176"/>
      <c r="Q119" s="176" t="s">
        <v>797</v>
      </c>
      <c r="R119" s="176">
        <v>9827720945</v>
      </c>
      <c r="S119" s="157" t="s">
        <v>793</v>
      </c>
      <c r="T119" s="133">
        <v>55150</v>
      </c>
      <c r="U119" s="133">
        <v>55150</v>
      </c>
      <c r="V119" s="176">
        <v>0</v>
      </c>
      <c r="W119" s="176" t="s">
        <v>614</v>
      </c>
      <c r="X119" s="176">
        <v>3</v>
      </c>
      <c r="Y119" s="176">
        <v>1.5</v>
      </c>
      <c r="Z119" s="155" t="s">
        <v>798</v>
      </c>
      <c r="AA119" s="176">
        <v>3.75</v>
      </c>
      <c r="AB119" s="176">
        <v>1.875</v>
      </c>
      <c r="AC119" s="156" t="s">
        <v>580</v>
      </c>
      <c r="AD119" s="176">
        <v>4</v>
      </c>
      <c r="AE119" s="176">
        <v>1</v>
      </c>
      <c r="AF119" s="176">
        <v>0</v>
      </c>
      <c r="AG119" s="176" t="s">
        <v>799</v>
      </c>
      <c r="AH119" s="176" t="s">
        <v>799</v>
      </c>
      <c r="AI119" s="176" t="s">
        <v>799</v>
      </c>
      <c r="AJ119" s="176" t="s">
        <v>799</v>
      </c>
      <c r="AK119" s="176" t="s">
        <v>799</v>
      </c>
      <c r="AL119" s="176" t="s">
        <v>799</v>
      </c>
      <c r="AM119" s="176" t="s">
        <v>799</v>
      </c>
      <c r="AN119" s="176" t="s">
        <v>799</v>
      </c>
      <c r="AO119" s="176" t="s">
        <v>799</v>
      </c>
      <c r="AP119" s="176" t="s">
        <v>799</v>
      </c>
      <c r="AQ119" s="176" t="s">
        <v>799</v>
      </c>
      <c r="AR119" s="176" t="s">
        <v>799</v>
      </c>
      <c r="AS119" s="176" t="s">
        <v>799</v>
      </c>
      <c r="AT119" s="176" t="s">
        <v>799</v>
      </c>
      <c r="AU119" s="176" t="s">
        <v>799</v>
      </c>
      <c r="AV119" s="176" t="s">
        <v>799</v>
      </c>
      <c r="AW119" s="176" t="s">
        <v>751</v>
      </c>
      <c r="AX119" s="176" t="s">
        <v>799</v>
      </c>
      <c r="AY119" s="176" t="s">
        <v>799</v>
      </c>
      <c r="AZ119" s="176" t="s">
        <v>799</v>
      </c>
      <c r="BA119" s="176"/>
    </row>
    <row r="120" spans="1:53" ht="29.25" customHeight="1">
      <c r="A120" s="170">
        <v>114</v>
      </c>
      <c r="B120" s="176" t="s">
        <v>244</v>
      </c>
      <c r="C120" s="176" t="s">
        <v>244</v>
      </c>
      <c r="D120" s="202"/>
      <c r="E120" s="140" t="s">
        <v>255</v>
      </c>
      <c r="F120" s="149">
        <v>1.44</v>
      </c>
      <c r="G120" s="176">
        <f t="shared" si="7"/>
        <v>1440</v>
      </c>
      <c r="H120" s="176" t="s">
        <v>808</v>
      </c>
      <c r="I120" s="133">
        <v>75.39</v>
      </c>
      <c r="J120" s="176" t="s">
        <v>569</v>
      </c>
      <c r="K120" s="176">
        <v>9826800774</v>
      </c>
      <c r="L120" s="157" t="s">
        <v>787</v>
      </c>
      <c r="M120" s="176" t="s">
        <v>788</v>
      </c>
      <c r="N120" s="176" t="s">
        <v>789</v>
      </c>
      <c r="O120" s="157" t="s">
        <v>790</v>
      </c>
      <c r="P120" s="176"/>
      <c r="Q120" s="176" t="s">
        <v>809</v>
      </c>
      <c r="R120" s="176" t="s">
        <v>810</v>
      </c>
      <c r="S120" s="157" t="s">
        <v>793</v>
      </c>
      <c r="T120" s="133">
        <v>11480</v>
      </c>
      <c r="U120" s="133">
        <v>7280</v>
      </c>
      <c r="V120" s="176" t="s">
        <v>811</v>
      </c>
      <c r="W120" s="176" t="s">
        <v>578</v>
      </c>
      <c r="X120" s="176">
        <v>3</v>
      </c>
      <c r="Y120" s="176">
        <v>1.5</v>
      </c>
      <c r="Z120" s="155" t="s">
        <v>680</v>
      </c>
      <c r="AA120" s="176">
        <v>3.75</v>
      </c>
      <c r="AB120" s="176">
        <v>1.875</v>
      </c>
      <c r="AC120" s="156" t="s">
        <v>580</v>
      </c>
      <c r="AD120" s="176">
        <v>1</v>
      </c>
      <c r="AE120" s="176">
        <v>0</v>
      </c>
      <c r="AF120" s="176">
        <v>1</v>
      </c>
      <c r="AG120" s="176" t="s">
        <v>581</v>
      </c>
      <c r="AH120" s="176" t="s">
        <v>581</v>
      </c>
      <c r="AI120" s="176" t="s">
        <v>581</v>
      </c>
      <c r="AJ120" s="176" t="s">
        <v>581</v>
      </c>
      <c r="AK120" s="176" t="s">
        <v>581</v>
      </c>
      <c r="AL120" s="176" t="s">
        <v>581</v>
      </c>
      <c r="AM120" s="176" t="s">
        <v>581</v>
      </c>
      <c r="AN120" s="176" t="s">
        <v>581</v>
      </c>
      <c r="AO120" s="176" t="s">
        <v>581</v>
      </c>
      <c r="AP120" s="176" t="s">
        <v>581</v>
      </c>
      <c r="AQ120" s="176" t="s">
        <v>581</v>
      </c>
      <c r="AR120" s="176" t="s">
        <v>581</v>
      </c>
      <c r="AS120" s="176" t="s">
        <v>581</v>
      </c>
      <c r="AT120" s="176" t="s">
        <v>581</v>
      </c>
      <c r="AU120" s="176" t="s">
        <v>581</v>
      </c>
      <c r="AV120" s="176" t="s">
        <v>581</v>
      </c>
      <c r="AW120" s="176" t="s">
        <v>581</v>
      </c>
      <c r="AX120" s="176" t="s">
        <v>581</v>
      </c>
      <c r="AY120" s="176" t="s">
        <v>581</v>
      </c>
      <c r="AZ120" s="176" t="s">
        <v>581</v>
      </c>
      <c r="BA120" s="176"/>
    </row>
    <row r="121" spans="1:53" ht="29.25" customHeight="1">
      <c r="A121" s="170">
        <v>115</v>
      </c>
      <c r="B121" s="176" t="s">
        <v>244</v>
      </c>
      <c r="C121" s="176" t="s">
        <v>244</v>
      </c>
      <c r="D121" s="211"/>
      <c r="E121" s="140" t="s">
        <v>258</v>
      </c>
      <c r="F121" s="149">
        <v>2.5499999999999998</v>
      </c>
      <c r="G121" s="176">
        <f t="shared" si="7"/>
        <v>2550</v>
      </c>
      <c r="H121" s="176" t="s">
        <v>812</v>
      </c>
      <c r="I121" s="133">
        <v>141.52000000000001</v>
      </c>
      <c r="J121" s="176" t="s">
        <v>569</v>
      </c>
      <c r="K121" s="176">
        <v>9826800774</v>
      </c>
      <c r="L121" s="157" t="s">
        <v>787</v>
      </c>
      <c r="M121" s="176" t="s">
        <v>788</v>
      </c>
      <c r="N121" s="176" t="s">
        <v>789</v>
      </c>
      <c r="O121" s="157" t="s">
        <v>790</v>
      </c>
      <c r="P121" s="176"/>
      <c r="Q121" s="176" t="s">
        <v>797</v>
      </c>
      <c r="R121" s="176">
        <v>9827720945</v>
      </c>
      <c r="S121" s="157" t="s">
        <v>793</v>
      </c>
      <c r="T121" s="133">
        <v>25500</v>
      </c>
      <c r="U121" s="133">
        <v>25500</v>
      </c>
      <c r="V121" s="176">
        <v>0</v>
      </c>
      <c r="W121" s="176" t="s">
        <v>614</v>
      </c>
      <c r="X121" s="176">
        <v>3</v>
      </c>
      <c r="Y121" s="176">
        <v>1.5</v>
      </c>
      <c r="Z121" s="155" t="s">
        <v>798</v>
      </c>
      <c r="AA121" s="176">
        <v>3.75</v>
      </c>
      <c r="AB121" s="176">
        <v>1.875</v>
      </c>
      <c r="AC121" s="156" t="s">
        <v>580</v>
      </c>
      <c r="AD121" s="176">
        <v>2</v>
      </c>
      <c r="AE121" s="176">
        <v>2</v>
      </c>
      <c r="AF121" s="176">
        <v>0</v>
      </c>
      <c r="AG121" s="176" t="s">
        <v>799</v>
      </c>
      <c r="AH121" s="176" t="s">
        <v>799</v>
      </c>
      <c r="AI121" s="176" t="s">
        <v>799</v>
      </c>
      <c r="AJ121" s="176" t="s">
        <v>799</v>
      </c>
      <c r="AK121" s="176" t="s">
        <v>799</v>
      </c>
      <c r="AL121" s="176" t="s">
        <v>799</v>
      </c>
      <c r="AM121" s="176" t="s">
        <v>799</v>
      </c>
      <c r="AN121" s="176" t="s">
        <v>799</v>
      </c>
      <c r="AO121" s="176" t="s">
        <v>799</v>
      </c>
      <c r="AP121" s="176" t="s">
        <v>799</v>
      </c>
      <c r="AQ121" s="176" t="s">
        <v>799</v>
      </c>
      <c r="AR121" s="176" t="s">
        <v>799</v>
      </c>
      <c r="AS121" s="176" t="s">
        <v>799</v>
      </c>
      <c r="AT121" s="176" t="s">
        <v>799</v>
      </c>
      <c r="AU121" s="176" t="s">
        <v>799</v>
      </c>
      <c r="AV121" s="176" t="s">
        <v>799</v>
      </c>
      <c r="AW121" s="176" t="s">
        <v>751</v>
      </c>
      <c r="AX121" s="176" t="s">
        <v>799</v>
      </c>
      <c r="AY121" s="176" t="s">
        <v>799</v>
      </c>
      <c r="AZ121" s="176" t="s">
        <v>799</v>
      </c>
      <c r="BA121" s="176"/>
    </row>
    <row r="122" spans="1:53" ht="29.25" customHeight="1">
      <c r="A122" s="170">
        <v>116</v>
      </c>
      <c r="B122" s="176" t="s">
        <v>244</v>
      </c>
      <c r="C122" s="176" t="s">
        <v>244</v>
      </c>
      <c r="D122" s="211"/>
      <c r="E122" s="140" t="s">
        <v>90</v>
      </c>
      <c r="F122" s="149">
        <v>2.6</v>
      </c>
      <c r="G122" s="176">
        <f t="shared" si="7"/>
        <v>2600</v>
      </c>
      <c r="H122" s="176" t="s">
        <v>813</v>
      </c>
      <c r="I122" s="133">
        <v>138.87</v>
      </c>
      <c r="J122" s="176" t="s">
        <v>569</v>
      </c>
      <c r="K122" s="176">
        <v>9826800774</v>
      </c>
      <c r="L122" s="157" t="s">
        <v>787</v>
      </c>
      <c r="M122" s="176" t="s">
        <v>788</v>
      </c>
      <c r="N122" s="176" t="s">
        <v>789</v>
      </c>
      <c r="O122" s="157" t="s">
        <v>790</v>
      </c>
      <c r="P122" s="176"/>
      <c r="Q122" s="176" t="s">
        <v>814</v>
      </c>
      <c r="R122" s="176" t="s">
        <v>815</v>
      </c>
      <c r="S122" s="157" t="s">
        <v>793</v>
      </c>
      <c r="T122" s="133">
        <v>31200</v>
      </c>
      <c r="U122" s="133">
        <v>23600</v>
      </c>
      <c r="V122" s="176" t="s">
        <v>816</v>
      </c>
      <c r="W122" s="176" t="s">
        <v>578</v>
      </c>
      <c r="X122" s="176" t="s">
        <v>795</v>
      </c>
      <c r="Y122" s="176" t="s">
        <v>657</v>
      </c>
      <c r="Z122" s="155" t="s">
        <v>680</v>
      </c>
      <c r="AA122" s="176">
        <v>3.75</v>
      </c>
      <c r="AB122" s="176">
        <v>1.875</v>
      </c>
      <c r="AC122" s="156" t="s">
        <v>580</v>
      </c>
      <c r="AD122" s="176">
        <v>6</v>
      </c>
      <c r="AE122" s="176">
        <v>0</v>
      </c>
      <c r="AF122" s="176">
        <v>0</v>
      </c>
      <c r="AG122" s="176" t="s">
        <v>581</v>
      </c>
      <c r="AH122" s="176" t="s">
        <v>581</v>
      </c>
      <c r="AI122" s="176" t="s">
        <v>581</v>
      </c>
      <c r="AJ122" s="176" t="s">
        <v>581</v>
      </c>
      <c r="AK122" s="176" t="s">
        <v>581</v>
      </c>
      <c r="AL122" s="176" t="s">
        <v>581</v>
      </c>
      <c r="AM122" s="176" t="s">
        <v>581</v>
      </c>
      <c r="AN122" s="176" t="s">
        <v>581</v>
      </c>
      <c r="AO122" s="176" t="s">
        <v>581</v>
      </c>
      <c r="AP122" s="176" t="s">
        <v>581</v>
      </c>
      <c r="AQ122" s="176" t="s">
        <v>581</v>
      </c>
      <c r="AR122" s="176" t="s">
        <v>581</v>
      </c>
      <c r="AS122" s="176" t="s">
        <v>581</v>
      </c>
      <c r="AT122" s="176" t="s">
        <v>581</v>
      </c>
      <c r="AU122" s="176" t="s">
        <v>581</v>
      </c>
      <c r="AV122" s="176" t="s">
        <v>581</v>
      </c>
      <c r="AW122" s="176" t="s">
        <v>581</v>
      </c>
      <c r="AX122" s="176" t="s">
        <v>581</v>
      </c>
      <c r="AY122" s="176" t="s">
        <v>581</v>
      </c>
      <c r="AZ122" s="176" t="s">
        <v>581</v>
      </c>
      <c r="BA122" s="176"/>
    </row>
    <row r="123" spans="1:53" ht="29.25" customHeight="1">
      <c r="A123" s="170">
        <v>117</v>
      </c>
      <c r="B123" s="177" t="s">
        <v>244</v>
      </c>
      <c r="C123" s="177" t="s">
        <v>244</v>
      </c>
      <c r="D123" s="212"/>
      <c r="E123" s="140" t="s">
        <v>259</v>
      </c>
      <c r="F123" s="149">
        <v>3.2</v>
      </c>
      <c r="G123" s="176">
        <f t="shared" si="7"/>
        <v>3200</v>
      </c>
      <c r="H123" s="176" t="s">
        <v>817</v>
      </c>
      <c r="I123" s="133">
        <v>160.63999999999999</v>
      </c>
      <c r="J123" s="176" t="s">
        <v>569</v>
      </c>
      <c r="K123" s="176">
        <v>9826800774</v>
      </c>
      <c r="L123" s="157" t="s">
        <v>787</v>
      </c>
      <c r="M123" s="176" t="s">
        <v>788</v>
      </c>
      <c r="N123" s="176" t="s">
        <v>789</v>
      </c>
      <c r="O123" s="157" t="s">
        <v>790</v>
      </c>
      <c r="P123" s="176"/>
      <c r="Q123" s="176" t="s">
        <v>797</v>
      </c>
      <c r="R123" s="176">
        <v>9827720945</v>
      </c>
      <c r="S123" s="157" t="s">
        <v>793</v>
      </c>
      <c r="T123" s="133">
        <v>31320</v>
      </c>
      <c r="U123" s="133">
        <v>31320</v>
      </c>
      <c r="V123" s="176">
        <v>0</v>
      </c>
      <c r="W123" s="176" t="s">
        <v>614</v>
      </c>
      <c r="X123" s="176">
        <v>3</v>
      </c>
      <c r="Y123" s="176">
        <v>1.5</v>
      </c>
      <c r="Z123" s="155" t="s">
        <v>798</v>
      </c>
      <c r="AA123" s="176">
        <v>3.75</v>
      </c>
      <c r="AB123" s="176">
        <v>1.875</v>
      </c>
      <c r="AC123" s="156" t="s">
        <v>580</v>
      </c>
      <c r="AD123" s="176">
        <v>7</v>
      </c>
      <c r="AE123" s="176">
        <v>1</v>
      </c>
      <c r="AF123" s="176">
        <v>0</v>
      </c>
      <c r="AG123" s="176" t="s">
        <v>799</v>
      </c>
      <c r="AH123" s="176" t="s">
        <v>799</v>
      </c>
      <c r="AI123" s="176" t="s">
        <v>799</v>
      </c>
      <c r="AJ123" s="176" t="s">
        <v>799</v>
      </c>
      <c r="AK123" s="176" t="s">
        <v>799</v>
      </c>
      <c r="AL123" s="176" t="s">
        <v>799</v>
      </c>
      <c r="AM123" s="176" t="s">
        <v>799</v>
      </c>
      <c r="AN123" s="176" t="s">
        <v>799</v>
      </c>
      <c r="AO123" s="176" t="s">
        <v>799</v>
      </c>
      <c r="AP123" s="176" t="s">
        <v>799</v>
      </c>
      <c r="AQ123" s="176" t="s">
        <v>799</v>
      </c>
      <c r="AR123" s="176" t="s">
        <v>799</v>
      </c>
      <c r="AS123" s="176" t="s">
        <v>799</v>
      </c>
      <c r="AT123" s="176" t="s">
        <v>799</v>
      </c>
      <c r="AU123" s="176" t="s">
        <v>799</v>
      </c>
      <c r="AV123" s="176" t="s">
        <v>799</v>
      </c>
      <c r="AW123" s="176" t="s">
        <v>751</v>
      </c>
      <c r="AX123" s="176" t="s">
        <v>799</v>
      </c>
      <c r="AY123" s="176" t="s">
        <v>799</v>
      </c>
      <c r="AZ123" s="176" t="s">
        <v>799</v>
      </c>
      <c r="BA123" s="176"/>
    </row>
    <row r="124" spans="1:53" ht="29.25" customHeight="1">
      <c r="A124" s="170">
        <v>118</v>
      </c>
      <c r="B124" s="176" t="s">
        <v>260</v>
      </c>
      <c r="C124" s="176" t="s">
        <v>354</v>
      </c>
      <c r="D124" s="201" t="s">
        <v>401</v>
      </c>
      <c r="E124" s="141" t="s">
        <v>263</v>
      </c>
      <c r="F124" s="142">
        <v>2.48</v>
      </c>
      <c r="G124" s="176">
        <f t="shared" ref="G124:G129" si="8">F124*1000</f>
        <v>2480</v>
      </c>
      <c r="H124" s="176" t="s">
        <v>818</v>
      </c>
      <c r="I124" s="133">
        <v>198.58</v>
      </c>
      <c r="J124" s="176" t="s">
        <v>730</v>
      </c>
      <c r="K124" s="176">
        <v>7452988888</v>
      </c>
      <c r="L124" s="157" t="s">
        <v>647</v>
      </c>
      <c r="M124" s="176" t="s">
        <v>648</v>
      </c>
      <c r="N124" s="176" t="s">
        <v>649</v>
      </c>
      <c r="O124" s="157" t="s">
        <v>650</v>
      </c>
      <c r="P124" s="176"/>
      <c r="Q124" s="176" t="s">
        <v>819</v>
      </c>
      <c r="R124" s="176" t="s">
        <v>820</v>
      </c>
      <c r="S124" s="157" t="s">
        <v>821</v>
      </c>
      <c r="T124" s="133">
        <v>27075</v>
      </c>
      <c r="U124" s="133">
        <v>18175</v>
      </c>
      <c r="V124" s="176" t="s">
        <v>822</v>
      </c>
      <c r="W124" s="176" t="s">
        <v>578</v>
      </c>
      <c r="X124" s="176" t="s">
        <v>795</v>
      </c>
      <c r="Y124" s="176" t="s">
        <v>657</v>
      </c>
      <c r="Z124" s="155" t="s">
        <v>680</v>
      </c>
      <c r="AA124" s="176">
        <v>3.75</v>
      </c>
      <c r="AB124" s="176">
        <v>1.875</v>
      </c>
      <c r="AC124" s="156" t="s">
        <v>580</v>
      </c>
      <c r="AD124" s="176">
        <v>6</v>
      </c>
      <c r="AE124" s="176">
        <v>0</v>
      </c>
      <c r="AF124" s="176">
        <v>0</v>
      </c>
      <c r="AG124" s="176" t="s">
        <v>581</v>
      </c>
      <c r="AH124" s="176" t="s">
        <v>581</v>
      </c>
      <c r="AI124" s="176" t="s">
        <v>581</v>
      </c>
      <c r="AJ124" s="176" t="s">
        <v>581</v>
      </c>
      <c r="AK124" s="176" t="s">
        <v>581</v>
      </c>
      <c r="AL124" s="176" t="s">
        <v>581</v>
      </c>
      <c r="AM124" s="176" t="s">
        <v>581</v>
      </c>
      <c r="AN124" s="176" t="s">
        <v>581</v>
      </c>
      <c r="AO124" s="176" t="s">
        <v>581</v>
      </c>
      <c r="AP124" s="176" t="s">
        <v>581</v>
      </c>
      <c r="AQ124" s="176" t="s">
        <v>581</v>
      </c>
      <c r="AR124" s="176" t="s">
        <v>581</v>
      </c>
      <c r="AS124" s="176" t="s">
        <v>581</v>
      </c>
      <c r="AT124" s="176" t="s">
        <v>581</v>
      </c>
      <c r="AU124" s="176" t="s">
        <v>581</v>
      </c>
      <c r="AV124" s="176" t="s">
        <v>581</v>
      </c>
      <c r="AW124" s="176" t="s">
        <v>581</v>
      </c>
      <c r="AX124" s="176" t="s">
        <v>581</v>
      </c>
      <c r="AY124" s="176" t="s">
        <v>581</v>
      </c>
      <c r="AZ124" s="176" t="s">
        <v>581</v>
      </c>
      <c r="BA124" s="176"/>
    </row>
    <row r="125" spans="1:53" ht="29.25" customHeight="1">
      <c r="A125" s="170">
        <v>119</v>
      </c>
      <c r="B125" s="176" t="s">
        <v>260</v>
      </c>
      <c r="C125" s="176" t="s">
        <v>354</v>
      </c>
      <c r="D125" s="210"/>
      <c r="E125" s="140" t="s">
        <v>264</v>
      </c>
      <c r="F125" s="149">
        <v>2.2599999999999998</v>
      </c>
      <c r="G125" s="176">
        <f t="shared" si="8"/>
        <v>2260</v>
      </c>
      <c r="H125" s="176" t="s">
        <v>823</v>
      </c>
      <c r="I125" s="133">
        <v>161.96</v>
      </c>
      <c r="J125" s="176" t="s">
        <v>730</v>
      </c>
      <c r="K125" s="176">
        <v>7452988888</v>
      </c>
      <c r="L125" s="157" t="s">
        <v>647</v>
      </c>
      <c r="M125" s="176" t="s">
        <v>648</v>
      </c>
      <c r="N125" s="176" t="s">
        <v>649</v>
      </c>
      <c r="O125" s="157" t="s">
        <v>650</v>
      </c>
      <c r="P125" s="176"/>
      <c r="Q125" s="176" t="s">
        <v>824</v>
      </c>
      <c r="R125" s="176">
        <v>9425915988</v>
      </c>
      <c r="S125" s="157" t="s">
        <v>821</v>
      </c>
      <c r="T125" s="133">
        <v>26420</v>
      </c>
      <c r="U125" s="133">
        <v>21520</v>
      </c>
      <c r="V125" s="176">
        <v>0</v>
      </c>
      <c r="W125" s="176" t="s">
        <v>679</v>
      </c>
      <c r="X125" s="156" t="s">
        <v>825</v>
      </c>
      <c r="Y125" s="156" t="s">
        <v>826</v>
      </c>
      <c r="Z125" s="159" t="s">
        <v>592</v>
      </c>
      <c r="AA125" s="176">
        <v>3.75</v>
      </c>
      <c r="AB125" s="176">
        <v>1.875</v>
      </c>
      <c r="AC125" s="156" t="s">
        <v>580</v>
      </c>
      <c r="AD125" s="176">
        <v>4</v>
      </c>
      <c r="AE125" s="176">
        <v>1</v>
      </c>
      <c r="AF125" s="176">
        <v>13</v>
      </c>
      <c r="AG125" s="176" t="s">
        <v>581</v>
      </c>
      <c r="AH125" s="176" t="s">
        <v>581</v>
      </c>
      <c r="AI125" s="176" t="s">
        <v>581</v>
      </c>
      <c r="AJ125" s="176" t="s">
        <v>581</v>
      </c>
      <c r="AK125" s="176" t="s">
        <v>581</v>
      </c>
      <c r="AL125" s="176" t="s">
        <v>581</v>
      </c>
      <c r="AM125" s="176" t="s">
        <v>581</v>
      </c>
      <c r="AN125" s="176" t="s">
        <v>581</v>
      </c>
      <c r="AO125" s="176" t="s">
        <v>581</v>
      </c>
      <c r="AP125" s="176" t="s">
        <v>581</v>
      </c>
      <c r="AQ125" s="176" t="s">
        <v>581</v>
      </c>
      <c r="AR125" s="176" t="s">
        <v>581</v>
      </c>
      <c r="AS125" s="176" t="s">
        <v>581</v>
      </c>
      <c r="AT125" s="176" t="s">
        <v>581</v>
      </c>
      <c r="AU125" s="176" t="s">
        <v>581</v>
      </c>
      <c r="AV125" s="176" t="s">
        <v>581</v>
      </c>
      <c r="AW125" s="176" t="s">
        <v>581</v>
      </c>
      <c r="AX125" s="176" t="s">
        <v>581</v>
      </c>
      <c r="AY125" s="176" t="s">
        <v>581</v>
      </c>
      <c r="AZ125" s="176" t="s">
        <v>581</v>
      </c>
      <c r="BA125" s="176"/>
    </row>
    <row r="126" spans="1:53" ht="29.25" customHeight="1">
      <c r="A126" s="170">
        <v>120</v>
      </c>
      <c r="B126" s="176" t="s">
        <v>260</v>
      </c>
      <c r="C126" s="176" t="s">
        <v>354</v>
      </c>
      <c r="D126" s="202"/>
      <c r="E126" s="140" t="s">
        <v>265</v>
      </c>
      <c r="F126" s="149">
        <v>4.05</v>
      </c>
      <c r="G126" s="176">
        <f t="shared" si="8"/>
        <v>4050</v>
      </c>
      <c r="H126" s="176" t="s">
        <v>827</v>
      </c>
      <c r="I126" s="133">
        <v>245.58</v>
      </c>
      <c r="J126" s="176" t="s">
        <v>730</v>
      </c>
      <c r="K126" s="176">
        <v>7452988888</v>
      </c>
      <c r="L126" s="157" t="s">
        <v>647</v>
      </c>
      <c r="M126" s="176" t="s">
        <v>648</v>
      </c>
      <c r="N126" s="176" t="s">
        <v>649</v>
      </c>
      <c r="O126" s="157" t="s">
        <v>650</v>
      </c>
      <c r="P126" s="176"/>
      <c r="Q126" s="176" t="s">
        <v>824</v>
      </c>
      <c r="R126" s="176">
        <v>9425915988</v>
      </c>
      <c r="S126" s="157" t="s">
        <v>821</v>
      </c>
      <c r="T126" s="133">
        <v>42300</v>
      </c>
      <c r="U126" s="133">
        <v>34700</v>
      </c>
      <c r="V126" s="176">
        <v>0</v>
      </c>
      <c r="W126" s="176" t="s">
        <v>679</v>
      </c>
      <c r="X126" s="176" t="s">
        <v>825</v>
      </c>
      <c r="Y126" s="156" t="s">
        <v>828</v>
      </c>
      <c r="Z126" s="159" t="s">
        <v>592</v>
      </c>
      <c r="AA126" s="176">
        <v>3.75</v>
      </c>
      <c r="AB126" s="176">
        <v>1.875</v>
      </c>
      <c r="AC126" s="156" t="s">
        <v>580</v>
      </c>
      <c r="AD126" s="176">
        <v>4</v>
      </c>
      <c r="AE126" s="176">
        <v>1</v>
      </c>
      <c r="AF126" s="176">
        <v>10</v>
      </c>
      <c r="AG126" s="176" t="s">
        <v>581</v>
      </c>
      <c r="AH126" s="176" t="s">
        <v>581</v>
      </c>
      <c r="AI126" s="176" t="s">
        <v>581</v>
      </c>
      <c r="AJ126" s="176" t="s">
        <v>581</v>
      </c>
      <c r="AK126" s="176" t="s">
        <v>581</v>
      </c>
      <c r="AL126" s="176" t="s">
        <v>581</v>
      </c>
      <c r="AM126" s="176" t="s">
        <v>581</v>
      </c>
      <c r="AN126" s="176" t="s">
        <v>581</v>
      </c>
      <c r="AO126" s="176" t="s">
        <v>581</v>
      </c>
      <c r="AP126" s="176" t="s">
        <v>581</v>
      </c>
      <c r="AQ126" s="176" t="s">
        <v>581</v>
      </c>
      <c r="AR126" s="176" t="s">
        <v>581</v>
      </c>
      <c r="AS126" s="176" t="s">
        <v>581</v>
      </c>
      <c r="AT126" s="176" t="s">
        <v>581</v>
      </c>
      <c r="AU126" s="176" t="s">
        <v>581</v>
      </c>
      <c r="AV126" s="176" t="s">
        <v>581</v>
      </c>
      <c r="AW126" s="176" t="s">
        <v>581</v>
      </c>
      <c r="AX126" s="176" t="s">
        <v>581</v>
      </c>
      <c r="AY126" s="176" t="s">
        <v>581</v>
      </c>
      <c r="AZ126" s="176" t="s">
        <v>581</v>
      </c>
      <c r="BA126" s="176"/>
    </row>
    <row r="127" spans="1:53" ht="29.25" customHeight="1">
      <c r="A127" s="170">
        <v>121</v>
      </c>
      <c r="B127" s="176" t="s">
        <v>260</v>
      </c>
      <c r="C127" s="176" t="s">
        <v>354</v>
      </c>
      <c r="D127" s="201" t="s">
        <v>402</v>
      </c>
      <c r="E127" s="140" t="s">
        <v>267</v>
      </c>
      <c r="F127" s="149">
        <v>3</v>
      </c>
      <c r="G127" s="176">
        <f t="shared" si="8"/>
        <v>3000</v>
      </c>
      <c r="H127" s="176" t="s">
        <v>829</v>
      </c>
      <c r="I127" s="133">
        <v>161.53</v>
      </c>
      <c r="J127" s="176" t="s">
        <v>730</v>
      </c>
      <c r="K127" s="176">
        <v>7452988888</v>
      </c>
      <c r="L127" s="157" t="s">
        <v>647</v>
      </c>
      <c r="M127" s="176" t="s">
        <v>648</v>
      </c>
      <c r="N127" s="176" t="s">
        <v>649</v>
      </c>
      <c r="O127" s="157" t="s">
        <v>650</v>
      </c>
      <c r="P127" s="176"/>
      <c r="Q127" s="176" t="s">
        <v>824</v>
      </c>
      <c r="R127" s="176">
        <v>9425915988</v>
      </c>
      <c r="S127" s="157" t="s">
        <v>821</v>
      </c>
      <c r="T127" s="133">
        <v>29875</v>
      </c>
      <c r="U127" s="133">
        <v>23475</v>
      </c>
      <c r="V127" s="176">
        <v>0</v>
      </c>
      <c r="W127" s="176" t="s">
        <v>679</v>
      </c>
      <c r="X127" s="156" t="s">
        <v>830</v>
      </c>
      <c r="Y127" s="156" t="s">
        <v>831</v>
      </c>
      <c r="Z127" s="159" t="s">
        <v>592</v>
      </c>
      <c r="AA127" s="176">
        <v>3.75</v>
      </c>
      <c r="AB127" s="176">
        <v>1.875</v>
      </c>
      <c r="AC127" s="156" t="s">
        <v>580</v>
      </c>
      <c r="AD127" s="176">
        <v>4</v>
      </c>
      <c r="AE127" s="176">
        <v>0</v>
      </c>
      <c r="AF127" s="176">
        <v>15</v>
      </c>
      <c r="AG127" s="176" t="s">
        <v>581</v>
      </c>
      <c r="AH127" s="176" t="s">
        <v>581</v>
      </c>
      <c r="AI127" s="176" t="s">
        <v>581</v>
      </c>
      <c r="AJ127" s="176" t="s">
        <v>581</v>
      </c>
      <c r="AK127" s="176" t="s">
        <v>581</v>
      </c>
      <c r="AL127" s="176" t="s">
        <v>581</v>
      </c>
      <c r="AM127" s="176" t="s">
        <v>581</v>
      </c>
      <c r="AN127" s="176" t="s">
        <v>581</v>
      </c>
      <c r="AO127" s="176" t="s">
        <v>581</v>
      </c>
      <c r="AP127" s="176" t="s">
        <v>581</v>
      </c>
      <c r="AQ127" s="176" t="s">
        <v>581</v>
      </c>
      <c r="AR127" s="176" t="s">
        <v>581</v>
      </c>
      <c r="AS127" s="176" t="s">
        <v>581</v>
      </c>
      <c r="AT127" s="176" t="s">
        <v>581</v>
      </c>
      <c r="AU127" s="176" t="s">
        <v>581</v>
      </c>
      <c r="AV127" s="176" t="s">
        <v>581</v>
      </c>
      <c r="AW127" s="176" t="s">
        <v>581</v>
      </c>
      <c r="AX127" s="176" t="s">
        <v>581</v>
      </c>
      <c r="AY127" s="176" t="s">
        <v>581</v>
      </c>
      <c r="AZ127" s="176" t="s">
        <v>581</v>
      </c>
      <c r="BA127" s="176"/>
    </row>
    <row r="128" spans="1:53" ht="29.25" customHeight="1">
      <c r="A128" s="170">
        <v>122</v>
      </c>
      <c r="B128" s="176" t="s">
        <v>260</v>
      </c>
      <c r="C128" s="176" t="s">
        <v>354</v>
      </c>
      <c r="D128" s="210"/>
      <c r="E128" s="140" t="s">
        <v>268</v>
      </c>
      <c r="F128" s="149">
        <v>2.1</v>
      </c>
      <c r="G128" s="176">
        <f t="shared" si="8"/>
        <v>2100</v>
      </c>
      <c r="H128" s="176" t="s">
        <v>832</v>
      </c>
      <c r="I128" s="133">
        <v>144.33000000000001</v>
      </c>
      <c r="J128" s="176" t="s">
        <v>730</v>
      </c>
      <c r="K128" s="176">
        <v>7452988888</v>
      </c>
      <c r="L128" s="157" t="s">
        <v>647</v>
      </c>
      <c r="M128" s="176" t="s">
        <v>648</v>
      </c>
      <c r="N128" s="176" t="s">
        <v>649</v>
      </c>
      <c r="O128" s="157" t="s">
        <v>650</v>
      </c>
      <c r="P128" s="176"/>
      <c r="Q128" s="176" t="s">
        <v>833</v>
      </c>
      <c r="R128" s="176" t="s">
        <v>834</v>
      </c>
      <c r="S128" s="157" t="s">
        <v>821</v>
      </c>
      <c r="T128" s="133">
        <v>23800</v>
      </c>
      <c r="U128" s="133">
        <v>23800</v>
      </c>
      <c r="V128" s="176" t="s">
        <v>835</v>
      </c>
      <c r="W128" s="176" t="s">
        <v>578</v>
      </c>
      <c r="X128" s="176" t="s">
        <v>795</v>
      </c>
      <c r="Y128" s="176" t="s">
        <v>657</v>
      </c>
      <c r="Z128" s="155" t="s">
        <v>680</v>
      </c>
      <c r="AA128" s="176">
        <v>3.75</v>
      </c>
      <c r="AB128" s="176">
        <v>1.875</v>
      </c>
      <c r="AC128" s="156" t="s">
        <v>580</v>
      </c>
      <c r="AD128" s="176">
        <v>4</v>
      </c>
      <c r="AE128" s="176">
        <v>2</v>
      </c>
      <c r="AF128" s="176">
        <v>1</v>
      </c>
      <c r="AG128" s="176" t="s">
        <v>581</v>
      </c>
      <c r="AH128" s="176" t="s">
        <v>581</v>
      </c>
      <c r="AI128" s="176" t="s">
        <v>581</v>
      </c>
      <c r="AJ128" s="176" t="s">
        <v>581</v>
      </c>
      <c r="AK128" s="176" t="s">
        <v>581</v>
      </c>
      <c r="AL128" s="176" t="s">
        <v>581</v>
      </c>
      <c r="AM128" s="176" t="s">
        <v>581</v>
      </c>
      <c r="AN128" s="176" t="s">
        <v>581</v>
      </c>
      <c r="AO128" s="176" t="s">
        <v>581</v>
      </c>
      <c r="AP128" s="176" t="s">
        <v>581</v>
      </c>
      <c r="AQ128" s="176" t="s">
        <v>581</v>
      </c>
      <c r="AR128" s="176" t="s">
        <v>581</v>
      </c>
      <c r="AS128" s="176" t="s">
        <v>581</v>
      </c>
      <c r="AT128" s="176" t="s">
        <v>581</v>
      </c>
      <c r="AU128" s="176" t="s">
        <v>581</v>
      </c>
      <c r="AV128" s="176" t="s">
        <v>581</v>
      </c>
      <c r="AW128" s="176" t="s">
        <v>581</v>
      </c>
      <c r="AX128" s="176" t="s">
        <v>581</v>
      </c>
      <c r="AY128" s="176" t="s">
        <v>581</v>
      </c>
      <c r="AZ128" s="176" t="s">
        <v>581</v>
      </c>
      <c r="BA128" s="176"/>
    </row>
    <row r="129" spans="1:53" ht="29.25" customHeight="1">
      <c r="A129" s="170">
        <v>123</v>
      </c>
      <c r="B129" s="176" t="s">
        <v>260</v>
      </c>
      <c r="C129" s="176" t="s">
        <v>354</v>
      </c>
      <c r="D129" s="202"/>
      <c r="E129" s="140" t="s">
        <v>269</v>
      </c>
      <c r="F129" s="149">
        <v>1.5</v>
      </c>
      <c r="G129" s="176">
        <f t="shared" si="8"/>
        <v>1500</v>
      </c>
      <c r="H129" s="176" t="s">
        <v>836</v>
      </c>
      <c r="I129" s="133">
        <v>94.27</v>
      </c>
      <c r="J129" s="176" t="s">
        <v>730</v>
      </c>
      <c r="K129" s="176">
        <v>7452988888</v>
      </c>
      <c r="L129" s="157" t="s">
        <v>647</v>
      </c>
      <c r="M129" s="176" t="s">
        <v>648</v>
      </c>
      <c r="N129" s="176" t="s">
        <v>649</v>
      </c>
      <c r="O129" s="157" t="s">
        <v>650</v>
      </c>
      <c r="P129" s="176"/>
      <c r="Q129" s="176" t="s">
        <v>837</v>
      </c>
      <c r="R129" s="176" t="s">
        <v>838</v>
      </c>
      <c r="S129" s="157" t="s">
        <v>821</v>
      </c>
      <c r="T129" s="133">
        <v>16240</v>
      </c>
      <c r="U129" s="133">
        <v>16240</v>
      </c>
      <c r="V129" s="176" t="s">
        <v>628</v>
      </c>
      <c r="W129" s="176" t="s">
        <v>578</v>
      </c>
      <c r="X129" s="176" t="s">
        <v>795</v>
      </c>
      <c r="Y129" s="176" t="s">
        <v>657</v>
      </c>
      <c r="Z129" s="155" t="s">
        <v>680</v>
      </c>
      <c r="AA129" s="176">
        <v>3.75</v>
      </c>
      <c r="AB129" s="176">
        <v>1.875</v>
      </c>
      <c r="AC129" s="156" t="s">
        <v>580</v>
      </c>
      <c r="AD129" s="176">
        <v>1</v>
      </c>
      <c r="AE129" s="176">
        <v>0</v>
      </c>
      <c r="AF129" s="176">
        <v>0</v>
      </c>
      <c r="AG129" s="176" t="s">
        <v>581</v>
      </c>
      <c r="AH129" s="176" t="s">
        <v>581</v>
      </c>
      <c r="AI129" s="176" t="s">
        <v>581</v>
      </c>
      <c r="AJ129" s="176" t="s">
        <v>581</v>
      </c>
      <c r="AK129" s="176" t="s">
        <v>581</v>
      </c>
      <c r="AL129" s="176" t="s">
        <v>581</v>
      </c>
      <c r="AM129" s="176" t="s">
        <v>581</v>
      </c>
      <c r="AN129" s="176" t="s">
        <v>581</v>
      </c>
      <c r="AO129" s="176" t="s">
        <v>581</v>
      </c>
      <c r="AP129" s="176" t="s">
        <v>581</v>
      </c>
      <c r="AQ129" s="176" t="s">
        <v>581</v>
      </c>
      <c r="AR129" s="176" t="s">
        <v>581</v>
      </c>
      <c r="AS129" s="176" t="s">
        <v>581</v>
      </c>
      <c r="AT129" s="176" t="s">
        <v>581</v>
      </c>
      <c r="AU129" s="176" t="s">
        <v>581</v>
      </c>
      <c r="AV129" s="176" t="s">
        <v>581</v>
      </c>
      <c r="AW129" s="176" t="s">
        <v>581</v>
      </c>
      <c r="AX129" s="176" t="s">
        <v>581</v>
      </c>
      <c r="AY129" s="176" t="s">
        <v>581</v>
      </c>
      <c r="AZ129" s="176" t="s">
        <v>581</v>
      </c>
      <c r="BA129" s="176"/>
    </row>
    <row r="130" spans="1:53" ht="29.25" customHeight="1">
      <c r="A130" s="170">
        <v>124</v>
      </c>
      <c r="B130" s="176" t="s">
        <v>260</v>
      </c>
      <c r="C130" s="176" t="s">
        <v>355</v>
      </c>
      <c r="D130" s="201" t="s">
        <v>403</v>
      </c>
      <c r="E130" s="140" t="s">
        <v>272</v>
      </c>
      <c r="F130" s="149">
        <v>2.7</v>
      </c>
      <c r="G130" s="176">
        <f t="shared" ref="G130:G135" si="9">F130*1000</f>
        <v>2700</v>
      </c>
      <c r="H130" s="176" t="s">
        <v>839</v>
      </c>
      <c r="I130" s="133">
        <v>172.77</v>
      </c>
      <c r="J130" s="176" t="s">
        <v>730</v>
      </c>
      <c r="K130" s="176">
        <v>7452988888</v>
      </c>
      <c r="L130" s="157" t="s">
        <v>647</v>
      </c>
      <c r="M130" s="176" t="s">
        <v>648</v>
      </c>
      <c r="N130" s="176" t="s">
        <v>649</v>
      </c>
      <c r="O130" s="157" t="s">
        <v>650</v>
      </c>
      <c r="P130" s="176"/>
      <c r="Q130" s="176" t="s">
        <v>840</v>
      </c>
      <c r="R130" s="176" t="s">
        <v>841</v>
      </c>
      <c r="S130" s="157" t="s">
        <v>842</v>
      </c>
      <c r="T130" s="133">
        <v>31700</v>
      </c>
      <c r="U130" s="133">
        <v>31700</v>
      </c>
      <c r="V130" s="176" t="s">
        <v>843</v>
      </c>
      <c r="W130" s="176" t="s">
        <v>578</v>
      </c>
      <c r="X130" s="176" t="s">
        <v>795</v>
      </c>
      <c r="Y130" s="176" t="s">
        <v>657</v>
      </c>
      <c r="Z130" s="155" t="s">
        <v>680</v>
      </c>
      <c r="AA130" s="176">
        <v>3.75</v>
      </c>
      <c r="AB130" s="176">
        <v>1.875</v>
      </c>
      <c r="AC130" s="156" t="s">
        <v>580</v>
      </c>
      <c r="AD130" s="176">
        <v>3</v>
      </c>
      <c r="AE130" s="176">
        <v>0</v>
      </c>
      <c r="AF130" s="176">
        <v>4</v>
      </c>
      <c r="AG130" s="176" t="s">
        <v>581</v>
      </c>
      <c r="AH130" s="176" t="s">
        <v>581</v>
      </c>
      <c r="AI130" s="176" t="s">
        <v>581</v>
      </c>
      <c r="AJ130" s="176" t="s">
        <v>581</v>
      </c>
      <c r="AK130" s="176" t="s">
        <v>581</v>
      </c>
      <c r="AL130" s="176" t="s">
        <v>581</v>
      </c>
      <c r="AM130" s="176" t="s">
        <v>581</v>
      </c>
      <c r="AN130" s="176" t="s">
        <v>581</v>
      </c>
      <c r="AO130" s="176" t="s">
        <v>581</v>
      </c>
      <c r="AP130" s="176" t="s">
        <v>581</v>
      </c>
      <c r="AQ130" s="176" t="s">
        <v>581</v>
      </c>
      <c r="AR130" s="176" t="s">
        <v>581</v>
      </c>
      <c r="AS130" s="176" t="s">
        <v>581</v>
      </c>
      <c r="AT130" s="176" t="s">
        <v>581</v>
      </c>
      <c r="AU130" s="176" t="s">
        <v>581</v>
      </c>
      <c r="AV130" s="176" t="s">
        <v>581</v>
      </c>
      <c r="AW130" s="176" t="s">
        <v>581</v>
      </c>
      <c r="AX130" s="176" t="s">
        <v>581</v>
      </c>
      <c r="AY130" s="176" t="s">
        <v>581</v>
      </c>
      <c r="AZ130" s="176" t="s">
        <v>581</v>
      </c>
      <c r="BA130" s="176"/>
    </row>
    <row r="131" spans="1:53" ht="29.25" customHeight="1">
      <c r="A131" s="170">
        <v>125</v>
      </c>
      <c r="B131" s="176" t="s">
        <v>260</v>
      </c>
      <c r="C131" s="176" t="s">
        <v>355</v>
      </c>
      <c r="D131" s="202"/>
      <c r="E131" s="140" t="s">
        <v>273</v>
      </c>
      <c r="F131" s="149">
        <v>2.7</v>
      </c>
      <c r="G131" s="176">
        <f t="shared" si="9"/>
        <v>2700</v>
      </c>
      <c r="H131" s="176" t="s">
        <v>844</v>
      </c>
      <c r="I131" s="133">
        <v>160.34</v>
      </c>
      <c r="J131" s="176" t="s">
        <v>730</v>
      </c>
      <c r="K131" s="176">
        <v>7452988888</v>
      </c>
      <c r="L131" s="157" t="s">
        <v>647</v>
      </c>
      <c r="M131" s="176" t="s">
        <v>648</v>
      </c>
      <c r="N131" s="176" t="s">
        <v>649</v>
      </c>
      <c r="O131" s="157" t="s">
        <v>650</v>
      </c>
      <c r="P131" s="176"/>
      <c r="Q131" s="176" t="s">
        <v>845</v>
      </c>
      <c r="R131" s="176" t="s">
        <v>846</v>
      </c>
      <c r="S131" s="157" t="s">
        <v>842</v>
      </c>
      <c r="T131" s="133">
        <v>29999</v>
      </c>
      <c r="U131" s="133">
        <v>25149</v>
      </c>
      <c r="V131" s="176" t="s">
        <v>847</v>
      </c>
      <c r="W131" s="176" t="s">
        <v>578</v>
      </c>
      <c r="X131" s="176" t="s">
        <v>795</v>
      </c>
      <c r="Y131" s="176" t="s">
        <v>657</v>
      </c>
      <c r="Z131" s="155" t="s">
        <v>680</v>
      </c>
      <c r="AA131" s="176">
        <v>3.75</v>
      </c>
      <c r="AB131" s="176">
        <v>1.875</v>
      </c>
      <c r="AC131" s="156" t="s">
        <v>580</v>
      </c>
      <c r="AD131" s="176">
        <v>6</v>
      </c>
      <c r="AE131" s="176">
        <v>0</v>
      </c>
      <c r="AF131" s="176">
        <v>0</v>
      </c>
      <c r="AG131" s="176" t="s">
        <v>581</v>
      </c>
      <c r="AH131" s="176" t="s">
        <v>581</v>
      </c>
      <c r="AI131" s="176" t="s">
        <v>581</v>
      </c>
      <c r="AJ131" s="176" t="s">
        <v>581</v>
      </c>
      <c r="AK131" s="176" t="s">
        <v>581</v>
      </c>
      <c r="AL131" s="176" t="s">
        <v>581</v>
      </c>
      <c r="AM131" s="176" t="s">
        <v>581</v>
      </c>
      <c r="AN131" s="176" t="s">
        <v>581</v>
      </c>
      <c r="AO131" s="176" t="s">
        <v>581</v>
      </c>
      <c r="AP131" s="176" t="s">
        <v>581</v>
      </c>
      <c r="AQ131" s="176" t="s">
        <v>581</v>
      </c>
      <c r="AR131" s="176" t="s">
        <v>581</v>
      </c>
      <c r="AS131" s="176" t="s">
        <v>581</v>
      </c>
      <c r="AT131" s="176" t="s">
        <v>581</v>
      </c>
      <c r="AU131" s="176" t="s">
        <v>581</v>
      </c>
      <c r="AV131" s="176" t="s">
        <v>581</v>
      </c>
      <c r="AW131" s="176" t="s">
        <v>581</v>
      </c>
      <c r="AX131" s="176" t="s">
        <v>581</v>
      </c>
      <c r="AY131" s="176" t="s">
        <v>581</v>
      </c>
      <c r="AZ131" s="176" t="s">
        <v>581</v>
      </c>
      <c r="BA131" s="176"/>
    </row>
    <row r="132" spans="1:53" ht="29.25" customHeight="1">
      <c r="A132" s="170">
        <v>126</v>
      </c>
      <c r="B132" s="176" t="s">
        <v>260</v>
      </c>
      <c r="C132" s="176" t="s">
        <v>355</v>
      </c>
      <c r="D132" s="201" t="s">
        <v>404</v>
      </c>
      <c r="E132" s="140" t="s">
        <v>275</v>
      </c>
      <c r="F132" s="149">
        <v>2.7</v>
      </c>
      <c r="G132" s="176">
        <f t="shared" si="9"/>
        <v>2700</v>
      </c>
      <c r="H132" s="176" t="s">
        <v>848</v>
      </c>
      <c r="I132" s="133">
        <v>145.56</v>
      </c>
      <c r="J132" s="176" t="s">
        <v>730</v>
      </c>
      <c r="K132" s="176">
        <v>7452988888</v>
      </c>
      <c r="L132" s="157" t="s">
        <v>647</v>
      </c>
      <c r="M132" s="176" t="s">
        <v>648</v>
      </c>
      <c r="N132" s="176" t="s">
        <v>649</v>
      </c>
      <c r="O132" s="157" t="s">
        <v>650</v>
      </c>
      <c r="P132" s="176"/>
      <c r="Q132" s="176" t="s">
        <v>849</v>
      </c>
      <c r="R132" s="176">
        <v>9424654816</v>
      </c>
      <c r="S132" s="157" t="s">
        <v>842</v>
      </c>
      <c r="T132" s="133">
        <v>31700</v>
      </c>
      <c r="U132" s="133">
        <v>26600</v>
      </c>
      <c r="V132" s="176">
        <v>0</v>
      </c>
      <c r="W132" s="176" t="s">
        <v>614</v>
      </c>
      <c r="X132" s="156" t="s">
        <v>658</v>
      </c>
      <c r="Y132" s="156" t="s">
        <v>659</v>
      </c>
      <c r="Z132" s="159" t="s">
        <v>655</v>
      </c>
      <c r="AA132" s="176">
        <v>3.75</v>
      </c>
      <c r="AB132" s="176">
        <v>1.875</v>
      </c>
      <c r="AC132" s="156" t="s">
        <v>580</v>
      </c>
      <c r="AD132" s="176">
        <v>2</v>
      </c>
      <c r="AE132" s="176">
        <v>0</v>
      </c>
      <c r="AF132" s="176">
        <v>4</v>
      </c>
      <c r="AG132" s="176" t="s">
        <v>581</v>
      </c>
      <c r="AH132" s="176" t="s">
        <v>581</v>
      </c>
      <c r="AI132" s="176" t="s">
        <v>581</v>
      </c>
      <c r="AJ132" s="176" t="s">
        <v>581</v>
      </c>
      <c r="AK132" s="176" t="s">
        <v>581</v>
      </c>
      <c r="AL132" s="176" t="s">
        <v>581</v>
      </c>
      <c r="AM132" s="176" t="s">
        <v>581</v>
      </c>
      <c r="AN132" s="176" t="s">
        <v>581</v>
      </c>
      <c r="AO132" s="176" t="s">
        <v>581</v>
      </c>
      <c r="AP132" s="176" t="s">
        <v>581</v>
      </c>
      <c r="AQ132" s="176" t="s">
        <v>581</v>
      </c>
      <c r="AR132" s="176" t="s">
        <v>581</v>
      </c>
      <c r="AS132" s="176" t="s">
        <v>581</v>
      </c>
      <c r="AT132" s="176" t="s">
        <v>581</v>
      </c>
      <c r="AU132" s="176" t="s">
        <v>581</v>
      </c>
      <c r="AV132" s="176" t="s">
        <v>581</v>
      </c>
      <c r="AW132" s="176" t="s">
        <v>581</v>
      </c>
      <c r="AX132" s="176" t="s">
        <v>581</v>
      </c>
      <c r="AY132" s="176" t="s">
        <v>581</v>
      </c>
      <c r="AZ132" s="176" t="s">
        <v>581</v>
      </c>
      <c r="BA132" s="176"/>
    </row>
    <row r="133" spans="1:53" ht="29.25" customHeight="1">
      <c r="A133" s="170">
        <v>127</v>
      </c>
      <c r="B133" s="176" t="s">
        <v>260</v>
      </c>
      <c r="C133" s="176" t="s">
        <v>355</v>
      </c>
      <c r="D133" s="210"/>
      <c r="E133" s="140" t="s">
        <v>276</v>
      </c>
      <c r="F133" s="149">
        <v>2.8</v>
      </c>
      <c r="G133" s="176">
        <f t="shared" si="9"/>
        <v>2800</v>
      </c>
      <c r="H133" s="176" t="s">
        <v>850</v>
      </c>
      <c r="I133" s="133">
        <v>180.13</v>
      </c>
      <c r="J133" s="176" t="s">
        <v>730</v>
      </c>
      <c r="K133" s="176">
        <v>7452988888</v>
      </c>
      <c r="L133" s="157" t="s">
        <v>647</v>
      </c>
      <c r="M133" s="176" t="s">
        <v>648</v>
      </c>
      <c r="N133" s="176" t="s">
        <v>649</v>
      </c>
      <c r="O133" s="157" t="s">
        <v>650</v>
      </c>
      <c r="P133" s="176"/>
      <c r="Q133" s="176" t="s">
        <v>849</v>
      </c>
      <c r="R133" s="176">
        <v>9424654816</v>
      </c>
      <c r="S133" s="157" t="s">
        <v>842</v>
      </c>
      <c r="T133" s="133">
        <v>33600</v>
      </c>
      <c r="U133" s="133">
        <v>28200</v>
      </c>
      <c r="V133" s="176">
        <v>0</v>
      </c>
      <c r="W133" s="176" t="s">
        <v>614</v>
      </c>
      <c r="X133" s="176" t="s">
        <v>661</v>
      </c>
      <c r="Y133" s="156">
        <v>1.1499999999999999</v>
      </c>
      <c r="Z133" s="159" t="s">
        <v>662</v>
      </c>
      <c r="AA133" s="176">
        <v>3.75</v>
      </c>
      <c r="AB133" s="176">
        <v>1.875</v>
      </c>
      <c r="AC133" s="156" t="s">
        <v>580</v>
      </c>
      <c r="AD133" s="176">
        <v>8</v>
      </c>
      <c r="AE133" s="176">
        <v>1</v>
      </c>
      <c r="AF133" s="176">
        <v>4</v>
      </c>
      <c r="AG133" s="176" t="s">
        <v>581</v>
      </c>
      <c r="AH133" s="176" t="s">
        <v>581</v>
      </c>
      <c r="AI133" s="176" t="s">
        <v>581</v>
      </c>
      <c r="AJ133" s="176" t="s">
        <v>581</v>
      </c>
      <c r="AK133" s="176" t="s">
        <v>581</v>
      </c>
      <c r="AL133" s="176" t="s">
        <v>581</v>
      </c>
      <c r="AM133" s="176" t="s">
        <v>581</v>
      </c>
      <c r="AN133" s="176" t="s">
        <v>581</v>
      </c>
      <c r="AO133" s="176" t="s">
        <v>581</v>
      </c>
      <c r="AP133" s="176" t="s">
        <v>581</v>
      </c>
      <c r="AQ133" s="176" t="s">
        <v>581</v>
      </c>
      <c r="AR133" s="176" t="s">
        <v>581</v>
      </c>
      <c r="AS133" s="176" t="s">
        <v>581</v>
      </c>
      <c r="AT133" s="176" t="s">
        <v>581</v>
      </c>
      <c r="AU133" s="176" t="s">
        <v>581</v>
      </c>
      <c r="AV133" s="176" t="s">
        <v>581</v>
      </c>
      <c r="AW133" s="176" t="s">
        <v>581</v>
      </c>
      <c r="AX133" s="176" t="s">
        <v>581</v>
      </c>
      <c r="AY133" s="176" t="s">
        <v>581</v>
      </c>
      <c r="AZ133" s="176" t="s">
        <v>581</v>
      </c>
      <c r="BA133" s="176"/>
    </row>
    <row r="134" spans="1:53" ht="29.25" customHeight="1">
      <c r="A134" s="170">
        <v>128</v>
      </c>
      <c r="B134" s="176" t="s">
        <v>260</v>
      </c>
      <c r="C134" s="176" t="s">
        <v>355</v>
      </c>
      <c r="D134" s="202"/>
      <c r="E134" s="140" t="s">
        <v>277</v>
      </c>
      <c r="F134" s="149">
        <v>3.3</v>
      </c>
      <c r="G134" s="176">
        <f t="shared" si="9"/>
        <v>3300</v>
      </c>
      <c r="H134" s="176" t="s">
        <v>851</v>
      </c>
      <c r="I134" s="133">
        <v>204.22</v>
      </c>
      <c r="J134" s="176" t="s">
        <v>730</v>
      </c>
      <c r="K134" s="176">
        <v>7452988888</v>
      </c>
      <c r="L134" s="157" t="s">
        <v>647</v>
      </c>
      <c r="M134" s="176" t="s">
        <v>648</v>
      </c>
      <c r="N134" s="176" t="s">
        <v>649</v>
      </c>
      <c r="O134" s="157" t="s">
        <v>650</v>
      </c>
      <c r="P134" s="176"/>
      <c r="Q134" s="176" t="s">
        <v>849</v>
      </c>
      <c r="R134" s="176">
        <v>9424654816</v>
      </c>
      <c r="S134" s="157" t="s">
        <v>842</v>
      </c>
      <c r="T134" s="133">
        <v>37185</v>
      </c>
      <c r="U134" s="133">
        <v>30685</v>
      </c>
      <c r="V134" s="176">
        <v>0</v>
      </c>
      <c r="W134" s="176" t="s">
        <v>614</v>
      </c>
      <c r="X134" s="176" t="s">
        <v>661</v>
      </c>
      <c r="Y134" s="156">
        <v>1.1499999999999999</v>
      </c>
      <c r="Z134" s="159" t="s">
        <v>662</v>
      </c>
      <c r="AA134" s="176">
        <v>3.75</v>
      </c>
      <c r="AB134" s="176">
        <v>1.875</v>
      </c>
      <c r="AC134" s="156" t="s">
        <v>580</v>
      </c>
      <c r="AD134" s="176">
        <v>9</v>
      </c>
      <c r="AE134" s="176">
        <v>1</v>
      </c>
      <c r="AF134" s="176">
        <v>2</v>
      </c>
      <c r="AG134" s="176" t="s">
        <v>581</v>
      </c>
      <c r="AH134" s="176" t="s">
        <v>581</v>
      </c>
      <c r="AI134" s="176" t="s">
        <v>581</v>
      </c>
      <c r="AJ134" s="176" t="s">
        <v>581</v>
      </c>
      <c r="AK134" s="176" t="s">
        <v>581</v>
      </c>
      <c r="AL134" s="176" t="s">
        <v>581</v>
      </c>
      <c r="AM134" s="176" t="s">
        <v>581</v>
      </c>
      <c r="AN134" s="176" t="s">
        <v>581</v>
      </c>
      <c r="AO134" s="176" t="s">
        <v>581</v>
      </c>
      <c r="AP134" s="176" t="s">
        <v>581</v>
      </c>
      <c r="AQ134" s="176" t="s">
        <v>581</v>
      </c>
      <c r="AR134" s="176" t="s">
        <v>581</v>
      </c>
      <c r="AS134" s="176" t="s">
        <v>581</v>
      </c>
      <c r="AT134" s="176" t="s">
        <v>581</v>
      </c>
      <c r="AU134" s="176" t="s">
        <v>581</v>
      </c>
      <c r="AV134" s="176" t="s">
        <v>581</v>
      </c>
      <c r="AW134" s="176" t="s">
        <v>581</v>
      </c>
      <c r="AX134" s="176" t="s">
        <v>581</v>
      </c>
      <c r="AY134" s="176" t="s">
        <v>581</v>
      </c>
      <c r="AZ134" s="176" t="s">
        <v>581</v>
      </c>
      <c r="BA134" s="176"/>
    </row>
    <row r="135" spans="1:53" ht="29.25" customHeight="1">
      <c r="A135" s="170">
        <v>129</v>
      </c>
      <c r="B135" s="176" t="s">
        <v>260</v>
      </c>
      <c r="C135" s="176" t="s">
        <v>355</v>
      </c>
      <c r="D135" s="176" t="s">
        <v>405</v>
      </c>
      <c r="E135" s="140" t="s">
        <v>279</v>
      </c>
      <c r="F135" s="149">
        <v>2.4500000000000002</v>
      </c>
      <c r="G135" s="176">
        <f t="shared" si="9"/>
        <v>2450</v>
      </c>
      <c r="H135" s="176" t="s">
        <v>852</v>
      </c>
      <c r="I135" s="133">
        <v>147.77000000000001</v>
      </c>
      <c r="J135" s="176" t="s">
        <v>730</v>
      </c>
      <c r="K135" s="176">
        <v>7452988888</v>
      </c>
      <c r="L135" s="157" t="s">
        <v>647</v>
      </c>
      <c r="M135" s="176" t="s">
        <v>648</v>
      </c>
      <c r="N135" s="176" t="s">
        <v>649</v>
      </c>
      <c r="O135" s="157" t="s">
        <v>650</v>
      </c>
      <c r="P135" s="176"/>
      <c r="Q135" s="176" t="s">
        <v>853</v>
      </c>
      <c r="R135" s="176" t="s">
        <v>854</v>
      </c>
      <c r="S135" s="157" t="s">
        <v>842</v>
      </c>
      <c r="T135" s="133">
        <v>25466</v>
      </c>
      <c r="U135" s="133">
        <v>25466</v>
      </c>
      <c r="V135" s="176" t="s">
        <v>855</v>
      </c>
      <c r="W135" s="176" t="s">
        <v>578</v>
      </c>
      <c r="X135" s="176" t="s">
        <v>653</v>
      </c>
      <c r="Y135" s="176" t="s">
        <v>657</v>
      </c>
      <c r="Z135" s="155" t="s">
        <v>733</v>
      </c>
      <c r="AA135" s="176">
        <v>3.75</v>
      </c>
      <c r="AB135" s="176">
        <v>1.875</v>
      </c>
      <c r="AC135" s="156" t="s">
        <v>580</v>
      </c>
      <c r="AD135" s="176">
        <v>6</v>
      </c>
      <c r="AE135" s="176">
        <v>0</v>
      </c>
      <c r="AF135" s="176">
        <v>13</v>
      </c>
      <c r="AG135" s="176" t="s">
        <v>581</v>
      </c>
      <c r="AH135" s="176" t="s">
        <v>581</v>
      </c>
      <c r="AI135" s="176" t="s">
        <v>581</v>
      </c>
      <c r="AJ135" s="176" t="s">
        <v>581</v>
      </c>
      <c r="AK135" s="176" t="s">
        <v>581</v>
      </c>
      <c r="AL135" s="176" t="s">
        <v>581</v>
      </c>
      <c r="AM135" s="176" t="s">
        <v>581</v>
      </c>
      <c r="AN135" s="176" t="s">
        <v>581</v>
      </c>
      <c r="AO135" s="176" t="s">
        <v>581</v>
      </c>
      <c r="AP135" s="176" t="s">
        <v>581</v>
      </c>
      <c r="AQ135" s="176" t="s">
        <v>581</v>
      </c>
      <c r="AR135" s="176">
        <v>0</v>
      </c>
      <c r="AS135" s="176" t="s">
        <v>581</v>
      </c>
      <c r="AT135" s="176" t="s">
        <v>581</v>
      </c>
      <c r="AU135" s="176" t="s">
        <v>581</v>
      </c>
      <c r="AV135" s="176" t="s">
        <v>581</v>
      </c>
      <c r="AW135" s="176" t="s">
        <v>581</v>
      </c>
      <c r="AX135" s="176" t="s">
        <v>581</v>
      </c>
      <c r="AY135" s="176" t="s">
        <v>581</v>
      </c>
      <c r="AZ135" s="176" t="s">
        <v>581</v>
      </c>
      <c r="BA135" s="176"/>
    </row>
    <row r="136" spans="1:53" ht="29.25" customHeight="1">
      <c r="A136" s="170">
        <v>130</v>
      </c>
      <c r="B136" s="176" t="s">
        <v>280</v>
      </c>
      <c r="C136" s="176" t="s">
        <v>356</v>
      </c>
      <c r="D136" s="176" t="s">
        <v>406</v>
      </c>
      <c r="E136" s="140" t="s">
        <v>283</v>
      </c>
      <c r="F136" s="149">
        <v>4.45</v>
      </c>
      <c r="G136" s="176">
        <f>F136*1000</f>
        <v>4450</v>
      </c>
      <c r="H136" s="176" t="s">
        <v>856</v>
      </c>
      <c r="I136" s="142">
        <v>345.93</v>
      </c>
      <c r="J136" s="108" t="s">
        <v>857</v>
      </c>
      <c r="K136" s="158" t="s">
        <v>607</v>
      </c>
      <c r="L136" s="157" t="s">
        <v>608</v>
      </c>
      <c r="M136" s="108" t="s">
        <v>609</v>
      </c>
      <c r="N136" s="158">
        <v>7974395065</v>
      </c>
      <c r="O136" s="157" t="s">
        <v>610</v>
      </c>
      <c r="P136" s="162"/>
      <c r="Q136" s="108" t="s">
        <v>858</v>
      </c>
      <c r="R136" s="108" t="s">
        <v>859</v>
      </c>
      <c r="S136" s="157" t="s">
        <v>860</v>
      </c>
      <c r="T136" s="133">
        <v>52700</v>
      </c>
      <c r="U136" s="133">
        <v>44700</v>
      </c>
      <c r="V136" s="176" t="s">
        <v>861</v>
      </c>
      <c r="W136" s="176" t="s">
        <v>578</v>
      </c>
      <c r="X136" s="176" t="s">
        <v>795</v>
      </c>
      <c r="Y136" s="176" t="s">
        <v>862</v>
      </c>
      <c r="Z136" s="155" t="s">
        <v>733</v>
      </c>
      <c r="AA136" s="176">
        <v>3.75</v>
      </c>
      <c r="AB136" s="176">
        <v>1.875</v>
      </c>
      <c r="AC136" s="156" t="s">
        <v>580</v>
      </c>
      <c r="AD136" s="176">
        <v>2</v>
      </c>
      <c r="AE136" s="176">
        <v>0</v>
      </c>
      <c r="AF136" s="176">
        <v>0</v>
      </c>
      <c r="AG136" s="176" t="s">
        <v>581</v>
      </c>
      <c r="AH136" s="176" t="s">
        <v>581</v>
      </c>
      <c r="AI136" s="176" t="s">
        <v>581</v>
      </c>
      <c r="AJ136" s="176" t="s">
        <v>581</v>
      </c>
      <c r="AK136" s="176" t="s">
        <v>581</v>
      </c>
      <c r="AL136" s="176" t="s">
        <v>581</v>
      </c>
      <c r="AM136" s="176" t="s">
        <v>581</v>
      </c>
      <c r="AN136" s="176" t="s">
        <v>581</v>
      </c>
      <c r="AO136" s="176" t="s">
        <v>581</v>
      </c>
      <c r="AP136" s="176" t="s">
        <v>581</v>
      </c>
      <c r="AQ136" s="176" t="s">
        <v>581</v>
      </c>
      <c r="AR136" s="176" t="s">
        <v>581</v>
      </c>
      <c r="AS136" s="176" t="s">
        <v>581</v>
      </c>
      <c r="AT136" s="176" t="s">
        <v>581</v>
      </c>
      <c r="AU136" s="176" t="s">
        <v>581</v>
      </c>
      <c r="AV136" s="176" t="s">
        <v>581</v>
      </c>
      <c r="AW136" s="176" t="s">
        <v>581</v>
      </c>
      <c r="AX136" s="176" t="s">
        <v>581</v>
      </c>
      <c r="AY136" s="176" t="s">
        <v>581</v>
      </c>
      <c r="AZ136" s="176" t="s">
        <v>581</v>
      </c>
      <c r="BA136" s="176"/>
    </row>
    <row r="137" spans="1:53" ht="29.25" customHeight="1">
      <c r="A137" s="170">
        <v>131</v>
      </c>
      <c r="B137" s="176" t="s">
        <v>280</v>
      </c>
      <c r="C137" s="176" t="s">
        <v>356</v>
      </c>
      <c r="D137" s="176" t="s">
        <v>407</v>
      </c>
      <c r="E137" s="140" t="s">
        <v>285</v>
      </c>
      <c r="F137" s="149">
        <v>1.8</v>
      </c>
      <c r="G137" s="176">
        <f>F137*1000</f>
        <v>1800</v>
      </c>
      <c r="H137" s="176" t="s">
        <v>863</v>
      </c>
      <c r="I137" s="142">
        <v>121.5424</v>
      </c>
      <c r="J137" s="108" t="s">
        <v>857</v>
      </c>
      <c r="K137" s="158" t="s">
        <v>607</v>
      </c>
      <c r="L137" s="157" t="s">
        <v>608</v>
      </c>
      <c r="M137" s="108" t="s">
        <v>609</v>
      </c>
      <c r="N137" s="158">
        <v>7974395065</v>
      </c>
      <c r="O137" s="157" t="s">
        <v>610</v>
      </c>
      <c r="P137" s="162"/>
      <c r="Q137" s="108" t="s">
        <v>864</v>
      </c>
      <c r="R137" s="108" t="s">
        <v>865</v>
      </c>
      <c r="S137" s="157" t="s">
        <v>860</v>
      </c>
      <c r="T137" s="133">
        <v>18800</v>
      </c>
      <c r="U137" s="133">
        <v>10600</v>
      </c>
      <c r="V137" s="176" t="s">
        <v>866</v>
      </c>
      <c r="W137" s="176" t="s">
        <v>578</v>
      </c>
      <c r="X137" s="176" t="s">
        <v>795</v>
      </c>
      <c r="Y137" s="176" t="s">
        <v>862</v>
      </c>
      <c r="Z137" s="155" t="s">
        <v>733</v>
      </c>
      <c r="AA137" s="176">
        <v>3.75</v>
      </c>
      <c r="AB137" s="176">
        <v>1.875</v>
      </c>
      <c r="AC137" s="156" t="s">
        <v>580</v>
      </c>
      <c r="AD137" s="176">
        <v>3</v>
      </c>
      <c r="AE137" s="176">
        <v>0</v>
      </c>
      <c r="AF137" s="176">
        <v>3</v>
      </c>
      <c r="AG137" s="176" t="s">
        <v>581</v>
      </c>
      <c r="AH137" s="176" t="s">
        <v>581</v>
      </c>
      <c r="AI137" s="176" t="s">
        <v>581</v>
      </c>
      <c r="AJ137" s="176" t="s">
        <v>581</v>
      </c>
      <c r="AK137" s="176" t="s">
        <v>581</v>
      </c>
      <c r="AL137" s="176" t="s">
        <v>581</v>
      </c>
      <c r="AM137" s="176" t="s">
        <v>581</v>
      </c>
      <c r="AN137" s="176" t="s">
        <v>581</v>
      </c>
      <c r="AO137" s="176" t="s">
        <v>581</v>
      </c>
      <c r="AP137" s="176" t="s">
        <v>581</v>
      </c>
      <c r="AQ137" s="176" t="s">
        <v>581</v>
      </c>
      <c r="AR137" s="176" t="s">
        <v>581</v>
      </c>
      <c r="AS137" s="176" t="s">
        <v>581</v>
      </c>
      <c r="AT137" s="176" t="s">
        <v>581</v>
      </c>
      <c r="AU137" s="176" t="s">
        <v>581</v>
      </c>
      <c r="AV137" s="176" t="s">
        <v>581</v>
      </c>
      <c r="AW137" s="176" t="s">
        <v>581</v>
      </c>
      <c r="AX137" s="176" t="s">
        <v>581</v>
      </c>
      <c r="AY137" s="176" t="s">
        <v>581</v>
      </c>
      <c r="AZ137" s="176" t="s">
        <v>581</v>
      </c>
      <c r="BA137" s="176"/>
    </row>
  </sheetData>
  <mergeCells count="84">
    <mergeCell ref="J3:J5"/>
    <mergeCell ref="K3:K5"/>
    <mergeCell ref="L3:L5"/>
    <mergeCell ref="M3:M5"/>
    <mergeCell ref="D25:D26"/>
    <mergeCell ref="D23:D24"/>
    <mergeCell ref="D21:D22"/>
    <mergeCell ref="G2:G5"/>
    <mergeCell ref="H2:H5"/>
    <mergeCell ref="M2:O2"/>
    <mergeCell ref="X3:X5"/>
    <mergeCell ref="G1:BA1"/>
    <mergeCell ref="AX3:AX4"/>
    <mergeCell ref="AY3:AY4"/>
    <mergeCell ref="AZ3:AZ4"/>
    <mergeCell ref="AX2:AZ2"/>
    <mergeCell ref="BA2:BA5"/>
    <mergeCell ref="Y3:Y5"/>
    <mergeCell ref="X2:Z2"/>
    <mergeCell ref="AA2:AC2"/>
    <mergeCell ref="AD2:AE2"/>
    <mergeCell ref="I2:I5"/>
    <mergeCell ref="J2:L2"/>
    <mergeCell ref="AD3:AD5"/>
    <mergeCell ref="AE3:AE5"/>
    <mergeCell ref="AG3:AO3"/>
    <mergeCell ref="AF2:AF5"/>
    <mergeCell ref="AG2:AW2"/>
    <mergeCell ref="Z3:Z5"/>
    <mergeCell ref="AA3:AA5"/>
    <mergeCell ref="AB3:AB5"/>
    <mergeCell ref="AC3:AC5"/>
    <mergeCell ref="AP3:AW3"/>
    <mergeCell ref="P2:S2"/>
    <mergeCell ref="T2:U2"/>
    <mergeCell ref="V2:V5"/>
    <mergeCell ref="W2:W5"/>
    <mergeCell ref="N3:N5"/>
    <mergeCell ref="O3:O5"/>
    <mergeCell ref="P3:P5"/>
    <mergeCell ref="Q3:Q5"/>
    <mergeCell ref="R3:R5"/>
    <mergeCell ref="S3:S5"/>
    <mergeCell ref="T3:T5"/>
    <mergeCell ref="U3:U5"/>
    <mergeCell ref="D87:D88"/>
    <mergeCell ref="D18:D20"/>
    <mergeCell ref="D14:D15"/>
    <mergeCell ref="D8:D11"/>
    <mergeCell ref="D92:D93"/>
    <mergeCell ref="D76:D77"/>
    <mergeCell ref="D78:D82"/>
    <mergeCell ref="D84:D85"/>
    <mergeCell ref="D71:D72"/>
    <mergeCell ref="D65:D67"/>
    <mergeCell ref="D68:D69"/>
    <mergeCell ref="D55:D56"/>
    <mergeCell ref="D52:D54"/>
    <mergeCell ref="D34:D46"/>
    <mergeCell ref="D27:D29"/>
    <mergeCell ref="D47:D49"/>
    <mergeCell ref="D132:D134"/>
    <mergeCell ref="D112:D113"/>
    <mergeCell ref="D114:D116"/>
    <mergeCell ref="D117:D118"/>
    <mergeCell ref="D119:D120"/>
    <mergeCell ref="D121:D123"/>
    <mergeCell ref="D124:D126"/>
    <mergeCell ref="D130:D131"/>
    <mergeCell ref="D127:D129"/>
    <mergeCell ref="D109:D110"/>
    <mergeCell ref="D95:D96"/>
    <mergeCell ref="D97:D98"/>
    <mergeCell ref="D101:D102"/>
    <mergeCell ref="D106:D108"/>
    <mergeCell ref="A1:F1"/>
    <mergeCell ref="D57:D58"/>
    <mergeCell ref="D61:D62"/>
    <mergeCell ref="C2:C5"/>
    <mergeCell ref="D2:D5"/>
    <mergeCell ref="E2:E5"/>
    <mergeCell ref="F2:F5"/>
    <mergeCell ref="A2:A5"/>
    <mergeCell ref="B2:B5"/>
  </mergeCells>
  <conditionalFormatting sqref="D55">
    <cfRule type="duplicateValues" dxfId="7" priority="300"/>
  </conditionalFormatting>
  <conditionalFormatting sqref="D65">
    <cfRule type="duplicateValues" dxfId="6" priority="294"/>
  </conditionalFormatting>
  <conditionalFormatting sqref="N122">
    <cfRule type="duplicateValues" dxfId="5" priority="12"/>
  </conditionalFormatting>
  <conditionalFormatting sqref="D31">
    <cfRule type="duplicateValues" dxfId="4" priority="319"/>
  </conditionalFormatting>
  <conditionalFormatting sqref="D30">
    <cfRule type="duplicateValues" dxfId="3" priority="322"/>
  </conditionalFormatting>
  <conditionalFormatting sqref="D17">
    <cfRule type="duplicateValues" dxfId="2" priority="324"/>
  </conditionalFormatting>
  <conditionalFormatting sqref="D7">
    <cfRule type="duplicateValues" dxfId="1" priority="330"/>
  </conditionalFormatting>
  <conditionalFormatting sqref="D135">
    <cfRule type="duplicateValues" dxfId="0" priority="335"/>
  </conditionalFormatting>
  <hyperlinks>
    <hyperlink ref="L7" r:id="rId1"/>
    <hyperlink ref="O7" r:id="rId2" display="nilaysingh91@gmail.com"/>
    <hyperlink ref="S7" r:id="rId3"/>
    <hyperlink ref="O30" r:id="rId4"/>
    <hyperlink ref="O29" r:id="rId5"/>
    <hyperlink ref="O28" r:id="rId6"/>
    <hyperlink ref="O27" r:id="rId7"/>
    <hyperlink ref="O26" r:id="rId8"/>
    <hyperlink ref="O25" r:id="rId9"/>
    <hyperlink ref="O24" r:id="rId10"/>
    <hyperlink ref="O23" r:id="rId11"/>
    <hyperlink ref="O22" r:id="rId12"/>
    <hyperlink ref="O21" r:id="rId13"/>
    <hyperlink ref="O20" r:id="rId14"/>
    <hyperlink ref="O19" r:id="rId15"/>
    <hyperlink ref="O18" r:id="rId16"/>
    <hyperlink ref="S22" r:id="rId17"/>
    <hyperlink ref="S21" r:id="rId18"/>
    <hyperlink ref="S20" r:id="rId19"/>
    <hyperlink ref="S19" r:id="rId20"/>
    <hyperlink ref="S18" r:id="rId21"/>
    <hyperlink ref="S113" r:id="rId22"/>
    <hyperlink ref="S112" r:id="rId23"/>
    <hyperlink ref="S111" r:id="rId24"/>
    <hyperlink ref="S110" r:id="rId25"/>
    <hyperlink ref="S109" r:id="rId26"/>
    <hyperlink ref="S108" r:id="rId27"/>
    <hyperlink ref="S107" r:id="rId28"/>
    <hyperlink ref="S106" r:id="rId29"/>
    <hyperlink ref="L30" r:id="rId30"/>
    <hyperlink ref="L29" r:id="rId31"/>
    <hyperlink ref="L28" r:id="rId32"/>
    <hyperlink ref="L27" r:id="rId33"/>
    <hyperlink ref="L26" r:id="rId34"/>
    <hyperlink ref="L25" r:id="rId35"/>
    <hyperlink ref="L24" r:id="rId36"/>
    <hyperlink ref="L23" r:id="rId37"/>
    <hyperlink ref="L22" r:id="rId38"/>
    <hyperlink ref="L21" r:id="rId39"/>
    <hyperlink ref="L20" r:id="rId40"/>
    <hyperlink ref="L19" r:id="rId41"/>
    <hyperlink ref="L18" r:id="rId42"/>
    <hyperlink ref="S99" r:id="rId43"/>
    <hyperlink ref="S94" r:id="rId44"/>
    <hyperlink ref="S90" r:id="rId45"/>
    <hyperlink ref="S89" r:id="rId46"/>
    <hyperlink ref="S60" r:id="rId47"/>
    <hyperlink ref="S54" r:id="rId48"/>
    <hyperlink ref="S53" r:id="rId49"/>
    <hyperlink ref="S52" r:id="rId50"/>
    <hyperlink ref="S50" r:id="rId51"/>
    <hyperlink ref="S49" r:id="rId52"/>
    <hyperlink ref="S48" r:id="rId53"/>
    <hyperlink ref="S47" r:id="rId54"/>
    <hyperlink ref="S46" r:id="rId55"/>
    <hyperlink ref="S45" r:id="rId56"/>
    <hyperlink ref="S44" r:id="rId57"/>
    <hyperlink ref="S43" r:id="rId58"/>
    <hyperlink ref="S42" r:id="rId59"/>
    <hyperlink ref="S41" r:id="rId60"/>
    <hyperlink ref="S40" r:id="rId61"/>
    <hyperlink ref="S39" r:id="rId62"/>
    <hyperlink ref="S38" r:id="rId63"/>
    <hyperlink ref="S37" r:id="rId64"/>
    <hyperlink ref="S36" r:id="rId65"/>
    <hyperlink ref="S35" r:id="rId66"/>
    <hyperlink ref="S34" r:id="rId67"/>
    <hyperlink ref="S15" r:id="rId68"/>
    <hyperlink ref="S14" r:id="rId69"/>
    <hyperlink ref="S13" r:id="rId70"/>
    <hyperlink ref="S12" r:id="rId71"/>
    <hyperlink ref="O94" r:id="rId72" display="nilaysingh91@gmail.com"/>
    <hyperlink ref="L94" r:id="rId73"/>
    <hyperlink ref="O90" r:id="rId74" display="nilaysingh91@gmail.com"/>
    <hyperlink ref="L90" r:id="rId75"/>
    <hyperlink ref="O89" r:id="rId76" display="nilaysingh91@gmail.com"/>
    <hyperlink ref="L89" r:id="rId77"/>
    <hyperlink ref="L60" r:id="rId78"/>
    <hyperlink ref="O60" r:id="rId79" display="nilaysingh91@gmail.com"/>
    <hyperlink ref="L59" r:id="rId80"/>
    <hyperlink ref="O59" r:id="rId81" display="nilaysingh91@gmail.com"/>
    <hyperlink ref="O54" r:id="rId82" display="prakashpathak8678@gmail.com"/>
    <hyperlink ref="L54" r:id="rId83"/>
    <hyperlink ref="O53" r:id="rId84" display="prakashpathak8678@gmail.com"/>
    <hyperlink ref="L53" r:id="rId85"/>
    <hyperlink ref="O52" r:id="rId86" display="prakashpathak8678@gmail.com"/>
    <hyperlink ref="L52" r:id="rId87"/>
    <hyperlink ref="O50" r:id="rId88" display="prakashpathak8678@gmail.com"/>
    <hyperlink ref="L50" r:id="rId89"/>
    <hyperlink ref="O49" r:id="rId90" display="prakashpathak8678@gmail.com"/>
    <hyperlink ref="L49" r:id="rId91"/>
    <hyperlink ref="O48" r:id="rId92" display="prakashpathak8678@gmail.com"/>
    <hyperlink ref="L48" r:id="rId93"/>
    <hyperlink ref="O47" r:id="rId94" display="prakashpathak8678@gmail.com"/>
    <hyperlink ref="L47" r:id="rId95"/>
    <hyperlink ref="O46" r:id="rId96" display="prakashpathak8678@gmail.com"/>
    <hyperlink ref="L46" r:id="rId97"/>
    <hyperlink ref="O45" r:id="rId98" display="prakashpathak8678@gmail.com"/>
    <hyperlink ref="L45" r:id="rId99"/>
    <hyperlink ref="O44" r:id="rId100" display="prakashpathak8678@gmail.com"/>
    <hyperlink ref="L44" r:id="rId101"/>
    <hyperlink ref="O43" r:id="rId102" display="prakashpathak8678@gmail.com"/>
    <hyperlink ref="L43" r:id="rId103"/>
    <hyperlink ref="O42" r:id="rId104" display="prakashpathak8678@gmail.com"/>
    <hyperlink ref="L42" r:id="rId105"/>
    <hyperlink ref="O41" r:id="rId106" display="prakashpathak8678@gmail.com"/>
    <hyperlink ref="L41" r:id="rId107"/>
    <hyperlink ref="O40" r:id="rId108" display="prakashpathak8678@gmail.com"/>
    <hyperlink ref="L40" r:id="rId109"/>
    <hyperlink ref="O39" r:id="rId110" display="prakashpathak8678@gmail.com"/>
    <hyperlink ref="L39" r:id="rId111"/>
    <hyperlink ref="O38" r:id="rId112" display="prakashpathak8678@gmail.com"/>
    <hyperlink ref="L38" r:id="rId113"/>
    <hyperlink ref="O37" r:id="rId114" display="prakashpathak8678@gmail.com"/>
    <hyperlink ref="L37" r:id="rId115"/>
    <hyperlink ref="O36" r:id="rId116" display="prakashpathak8678@gmail.com"/>
    <hyperlink ref="L36" r:id="rId117"/>
    <hyperlink ref="O35" r:id="rId118" display="prakashpathak8678@gmail.com"/>
    <hyperlink ref="L35" r:id="rId119"/>
    <hyperlink ref="O34" r:id="rId120" display="prakashpathak8678@gmail.com"/>
    <hyperlink ref="L34" r:id="rId121"/>
    <hyperlink ref="O15" r:id="rId122" display="prakashpathak8678@gmail.com"/>
    <hyperlink ref="L15" r:id="rId123"/>
    <hyperlink ref="O14" r:id="rId124" display="prakashpathak8678@gmail.com"/>
    <hyperlink ref="L14" r:id="rId125"/>
    <hyperlink ref="O13" r:id="rId126" display="prakashpathak8678@gmail.com"/>
    <hyperlink ref="L13" r:id="rId127"/>
    <hyperlink ref="O12" r:id="rId128" display="prakashpathak8678@gmail.com"/>
    <hyperlink ref="L12" r:id="rId129"/>
    <hyperlink ref="S137" r:id="rId130"/>
    <hyperlink ref="S136" r:id="rId131"/>
    <hyperlink ref="O134" r:id="rId132"/>
    <hyperlink ref="O133" r:id="rId133"/>
    <hyperlink ref="L134" r:id="rId134"/>
    <hyperlink ref="L133" r:id="rId135"/>
    <hyperlink ref="O135" r:id="rId136"/>
    <hyperlink ref="L135" r:id="rId137"/>
    <hyperlink ref="S133:S135" r:id="rId138" display="gmrrdaujjain2@rediffmail.com"/>
    <hyperlink ref="O132" r:id="rId139"/>
    <hyperlink ref="L132" r:id="rId140"/>
    <hyperlink ref="S131:S132" r:id="rId141" display="gmrrdaujjain2@rediffmail.com"/>
    <hyperlink ref="S130" r:id="rId142"/>
    <hyperlink ref="O131" r:id="rId143"/>
    <hyperlink ref="L131" r:id="rId144"/>
    <hyperlink ref="O130" r:id="rId145"/>
    <hyperlink ref="L130" r:id="rId146"/>
    <hyperlink ref="O127" r:id="rId147"/>
    <hyperlink ref="O126" r:id="rId148"/>
    <hyperlink ref="O125" r:id="rId149"/>
    <hyperlink ref="L127" r:id="rId150"/>
    <hyperlink ref="L126" r:id="rId151"/>
    <hyperlink ref="L125" r:id="rId152"/>
    <hyperlink ref="O124" r:id="rId153"/>
    <hyperlink ref="L124" r:id="rId154"/>
    <hyperlink ref="O129" r:id="rId155"/>
    <hyperlink ref="L129" r:id="rId156"/>
    <hyperlink ref="S124:S128" r:id="rId157" display="gmujjain@rediffmail.com"/>
    <hyperlink ref="S129" r:id="rId158"/>
    <hyperlink ref="O128" r:id="rId159"/>
    <hyperlink ref="L128" r:id="rId160"/>
    <hyperlink ref="S123" r:id="rId161"/>
    <hyperlink ref="O123" r:id="rId162"/>
    <hyperlink ref="L123" r:id="rId163"/>
    <hyperlink ref="S122" r:id="rId164"/>
    <hyperlink ref="O122" r:id="rId165"/>
    <hyperlink ref="L122" r:id="rId166"/>
    <hyperlink ref="S121" r:id="rId167"/>
    <hyperlink ref="O121" r:id="rId168"/>
    <hyperlink ref="L121" r:id="rId169"/>
    <hyperlink ref="S120" r:id="rId170"/>
    <hyperlink ref="O120" r:id="rId171"/>
    <hyperlink ref="L120" r:id="rId172"/>
    <hyperlink ref="S119" r:id="rId173"/>
    <hyperlink ref="O119" r:id="rId174"/>
    <hyperlink ref="L119" r:id="rId175"/>
    <hyperlink ref="S118" r:id="rId176"/>
    <hyperlink ref="O118" r:id="rId177"/>
    <hyperlink ref="L118" r:id="rId178"/>
    <hyperlink ref="S117" r:id="rId179"/>
    <hyperlink ref="O117" r:id="rId180"/>
    <hyperlink ref="L117" r:id="rId181"/>
    <hyperlink ref="S116" r:id="rId182"/>
    <hyperlink ref="O116" r:id="rId183"/>
    <hyperlink ref="L116" r:id="rId184"/>
    <hyperlink ref="S115" r:id="rId185"/>
    <hyperlink ref="O115" r:id="rId186"/>
    <hyperlink ref="L115" r:id="rId187"/>
    <hyperlink ref="S114" r:id="rId188"/>
    <hyperlink ref="O114" r:id="rId189"/>
    <hyperlink ref="L114" r:id="rId190"/>
    <hyperlink ref="S104" r:id="rId191"/>
    <hyperlink ref="S103" r:id="rId192"/>
    <hyperlink ref="S102" r:id="rId193"/>
    <hyperlink ref="S101" r:id="rId194"/>
    <hyperlink ref="O104" r:id="rId195" display="prakashpathak8678@gmail.com"/>
    <hyperlink ref="O103" r:id="rId196" display="prakashpathak8678@gmail.com"/>
    <hyperlink ref="O102" r:id="rId197" display="prakashpathak8678@gmail.com"/>
    <hyperlink ref="O101" r:id="rId198" display="prakashpathak8678@gmail.com"/>
    <hyperlink ref="L104" r:id="rId199"/>
    <hyperlink ref="L103" r:id="rId200"/>
    <hyperlink ref="L102" r:id="rId201"/>
    <hyperlink ref="L101" r:id="rId202"/>
    <hyperlink ref="S105" r:id="rId203"/>
    <hyperlink ref="O105" r:id="rId204" display="prakashpathak8678@gmail.com"/>
    <hyperlink ref="L105" r:id="rId205"/>
    <hyperlink ref="S100" r:id="rId206"/>
    <hyperlink ref="O100" r:id="rId207" display="prakashpathak8678@gmail.com"/>
    <hyperlink ref="L100" r:id="rId208"/>
    <hyperlink ref="S96:S98" r:id="rId209" display="gmrrdsehore@rediffmail.com"/>
    <hyperlink ref="S95" r:id="rId210"/>
    <hyperlink ref="S93" r:id="rId211"/>
    <hyperlink ref="S92" r:id="rId212"/>
    <hyperlink ref="O93" r:id="rId213" display="nilaysingh91@gmail.com"/>
    <hyperlink ref="O92" r:id="rId214" display="nilaysingh91@gmail.com"/>
    <hyperlink ref="L93" r:id="rId215"/>
    <hyperlink ref="L92" r:id="rId216"/>
    <hyperlink ref="S91" r:id="rId217"/>
    <hyperlink ref="O91" r:id="rId218" display="nilaysingh91@gmail.com"/>
    <hyperlink ref="L91" r:id="rId219"/>
    <hyperlink ref="S85:S88" r:id="rId220" display="gmpiurew@yahoo.co.in"/>
    <hyperlink ref="S84" r:id="rId221"/>
    <hyperlink ref="O88" r:id="rId222" display="nilaysingh91@gmail.com"/>
    <hyperlink ref="O87" r:id="rId223" display="nilaysingh91@gmail.com"/>
    <hyperlink ref="O86" r:id="rId224" display="nilaysingh91@gmail.com"/>
    <hyperlink ref="O85" r:id="rId225" display="nilaysingh91@gmail.com"/>
    <hyperlink ref="O84" r:id="rId226" display="nilaysingh91@gmail.com"/>
    <hyperlink ref="L88" r:id="rId227"/>
    <hyperlink ref="L87" r:id="rId228"/>
    <hyperlink ref="L86" r:id="rId229"/>
    <hyperlink ref="L85" r:id="rId230"/>
    <hyperlink ref="L84" r:id="rId231"/>
    <hyperlink ref="S83" r:id="rId232"/>
    <hyperlink ref="S82" r:id="rId233"/>
    <hyperlink ref="S81" r:id="rId234"/>
    <hyperlink ref="S80" r:id="rId235"/>
    <hyperlink ref="S79" r:id="rId236"/>
    <hyperlink ref="S78" r:id="rId237"/>
    <hyperlink ref="O83" r:id="rId238"/>
    <hyperlink ref="O82" r:id="rId239"/>
    <hyperlink ref="O81" r:id="rId240"/>
    <hyperlink ref="O80" r:id="rId241"/>
    <hyperlink ref="O79" r:id="rId242"/>
    <hyperlink ref="O78" r:id="rId243"/>
    <hyperlink ref="L83" r:id="rId244"/>
    <hyperlink ref="L82" r:id="rId245"/>
    <hyperlink ref="L81" r:id="rId246"/>
    <hyperlink ref="L80" r:id="rId247"/>
    <hyperlink ref="L79" r:id="rId248"/>
    <hyperlink ref="L78" r:id="rId249"/>
    <hyperlink ref="S77" r:id="rId250"/>
    <hyperlink ref="S76" r:id="rId251"/>
    <hyperlink ref="S75" r:id="rId252"/>
    <hyperlink ref="S74" r:id="rId253"/>
    <hyperlink ref="S72" r:id="rId254"/>
    <hyperlink ref="S71" r:id="rId255"/>
    <hyperlink ref="S73" r:id="rId256"/>
    <hyperlink ref="S70" r:id="rId257"/>
    <hyperlink ref="O67" r:id="rId258" display="nilaysingh91@gmail.com"/>
    <hyperlink ref="O66" r:id="rId259" display="nilaysingh91@gmail.com"/>
    <hyperlink ref="O65" r:id="rId260" display="nilaysingh91@gmail.com"/>
    <hyperlink ref="L67" r:id="rId261"/>
    <hyperlink ref="L66" r:id="rId262"/>
    <hyperlink ref="L65" r:id="rId263"/>
    <hyperlink ref="O69" r:id="rId264" display="nilaysingh91@gmail.com"/>
    <hyperlink ref="L69" r:id="rId265"/>
    <hyperlink ref="O68" r:id="rId266" display="nilaysingh91@gmail.com"/>
    <hyperlink ref="L68" r:id="rId267"/>
    <hyperlink ref="O64" r:id="rId268" display="nilaysingh91@gmail.com"/>
    <hyperlink ref="L64" r:id="rId269"/>
    <hyperlink ref="S63" r:id="rId270"/>
    <hyperlink ref="O63" r:id="rId271"/>
    <hyperlink ref="L63" r:id="rId272"/>
    <hyperlink ref="L62" r:id="rId273"/>
    <hyperlink ref="S62" r:id="rId274"/>
    <hyperlink ref="O62" r:id="rId275"/>
    <hyperlink ref="S61" r:id="rId276"/>
    <hyperlink ref="O61" r:id="rId277"/>
    <hyperlink ref="L61" r:id="rId278"/>
    <hyperlink ref="S59" r:id="rId279"/>
    <hyperlink ref="S57" r:id="rId280"/>
    <hyperlink ref="O57" r:id="rId281"/>
    <hyperlink ref="L57" r:id="rId282"/>
    <hyperlink ref="S58" r:id="rId283"/>
    <hyperlink ref="O58" r:id="rId284"/>
    <hyperlink ref="L58" r:id="rId285"/>
    <hyperlink ref="S56" r:id="rId286"/>
    <hyperlink ref="S55" r:id="rId287"/>
    <hyperlink ref="O56" r:id="rId288"/>
    <hyperlink ref="O55" r:id="rId289"/>
    <hyperlink ref="L56" r:id="rId290"/>
    <hyperlink ref="L55" r:id="rId291"/>
    <hyperlink ref="O51" r:id="rId292" display="prakashpathak8678@gmail.com"/>
    <hyperlink ref="L51" r:id="rId293"/>
    <hyperlink ref="S51" r:id="rId294"/>
    <hyperlink ref="S33" r:id="rId295"/>
    <hyperlink ref="O33" r:id="rId296" display="prakashpathak8678@gmail.com"/>
    <hyperlink ref="L33" r:id="rId297"/>
    <hyperlink ref="S32" r:id="rId298"/>
    <hyperlink ref="O32" r:id="rId299" display="nilaysingh91@gmail.com"/>
    <hyperlink ref="L32" r:id="rId300"/>
    <hyperlink ref="O31" r:id="rId301" display="nilaysingh91@gmail.com"/>
    <hyperlink ref="L31" r:id="rId302"/>
    <hyperlink ref="S31" r:id="rId303"/>
    <hyperlink ref="S17" r:id="rId304"/>
    <hyperlink ref="O17" r:id="rId305"/>
    <hyperlink ref="L17" r:id="rId306"/>
    <hyperlink ref="S16" r:id="rId307"/>
    <hyperlink ref="S11" r:id="rId308"/>
    <hyperlink ref="S10" r:id="rId309"/>
    <hyperlink ref="S9" r:id="rId310"/>
    <hyperlink ref="S8" r:id="rId311"/>
    <hyperlink ref="O11" r:id="rId312" display="prakashpathak8678@gmail.com"/>
    <hyperlink ref="L11" r:id="rId313"/>
    <hyperlink ref="O10" r:id="rId314" display="prakashpathak8678@gmail.com"/>
    <hyperlink ref="L10" r:id="rId315"/>
    <hyperlink ref="O9" r:id="rId316" display="prakashpathak8678@gmail.com"/>
    <hyperlink ref="L9" r:id="rId317"/>
    <hyperlink ref="O8" r:id="rId318" display="prakashpathak8678@gmail.com"/>
    <hyperlink ref="L8" r:id="rId319"/>
  </hyperlinks>
  <printOptions horizontalCentered="1"/>
  <pageMargins left="0.27559055118110198" right="0.23622047244094499" top="0.43307086614173201" bottom="0.43307086614173201" header="0.31496062992126" footer="0.31496062992126"/>
  <pageSetup paperSize="9" scale="75" orientation="portrait" r:id="rId320"/>
  <rowBreaks count="3" manualBreakCount="3">
    <brk id="56" max="73" man="1"/>
    <brk id="77" max="73" man="1"/>
    <brk id="123" max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sqref="A1:L6"/>
    </sheetView>
  </sheetViews>
  <sheetFormatPr defaultRowHeight="15"/>
  <cols>
    <col min="2" max="2" width="13.5703125" customWidth="1"/>
    <col min="3" max="3" width="14.140625" customWidth="1"/>
    <col min="4" max="4" width="15.5703125" customWidth="1"/>
    <col min="5" max="5" width="43.42578125" customWidth="1"/>
    <col min="7" max="7" width="11.85546875" customWidth="1"/>
    <col min="10" max="10" width="11.7109375" customWidth="1"/>
  </cols>
  <sheetData>
    <row r="1" spans="1:14" s="71" customFormat="1" ht="90">
      <c r="A1" s="100" t="s">
        <v>0</v>
      </c>
      <c r="B1" s="101" t="s">
        <v>1</v>
      </c>
      <c r="C1" s="101" t="s">
        <v>2</v>
      </c>
      <c r="D1" s="101" t="s">
        <v>3</v>
      </c>
      <c r="E1" s="102" t="s">
        <v>4</v>
      </c>
      <c r="F1" s="102" t="s">
        <v>5</v>
      </c>
      <c r="G1" s="103" t="s">
        <v>338</v>
      </c>
      <c r="H1" s="104" t="s">
        <v>358</v>
      </c>
      <c r="I1" s="85" t="s">
        <v>359</v>
      </c>
      <c r="J1" s="85" t="s">
        <v>360</v>
      </c>
      <c r="K1" s="85" t="s">
        <v>361</v>
      </c>
    </row>
    <row r="2" spans="1:14" s="40" customFormat="1" ht="30.75" customHeight="1">
      <c r="A2" s="77">
        <v>10</v>
      </c>
      <c r="B2" s="37" t="s">
        <v>129</v>
      </c>
      <c r="C2" s="37" t="s">
        <v>129</v>
      </c>
      <c r="D2" s="37" t="s">
        <v>131</v>
      </c>
      <c r="E2" s="89" t="s">
        <v>132</v>
      </c>
      <c r="F2" s="78">
        <v>3.65</v>
      </c>
      <c r="G2" s="79">
        <v>214.07680000000002</v>
      </c>
      <c r="H2" s="79"/>
      <c r="I2" s="79"/>
      <c r="J2" s="79"/>
      <c r="K2" s="79"/>
      <c r="L2" s="40" t="s">
        <v>336</v>
      </c>
    </row>
    <row r="3" spans="1:14" s="40" customFormat="1" ht="30.75" customHeight="1">
      <c r="A3" s="77">
        <v>29</v>
      </c>
      <c r="B3" s="37" t="s">
        <v>170</v>
      </c>
      <c r="C3" s="37" t="s">
        <v>171</v>
      </c>
      <c r="D3" s="77" t="s">
        <v>373</v>
      </c>
      <c r="E3" s="93" t="s">
        <v>173</v>
      </c>
      <c r="F3" s="39">
        <v>8.9</v>
      </c>
      <c r="G3" s="79">
        <v>349.61920000000003</v>
      </c>
      <c r="H3" s="79"/>
      <c r="I3" s="79"/>
      <c r="J3" s="79"/>
      <c r="K3" s="79"/>
      <c r="L3" s="40" t="s">
        <v>336</v>
      </c>
    </row>
    <row r="4" spans="1:14" s="40" customFormat="1" ht="30.75" customHeight="1">
      <c r="A4" s="77">
        <v>55</v>
      </c>
      <c r="B4" s="37" t="s">
        <v>72</v>
      </c>
      <c r="C4" s="37" t="s">
        <v>72</v>
      </c>
      <c r="D4" s="37" t="s">
        <v>389</v>
      </c>
      <c r="E4" s="96" t="s">
        <v>219</v>
      </c>
      <c r="F4" s="80">
        <v>1.3</v>
      </c>
      <c r="G4" s="79">
        <v>80.796800000000005</v>
      </c>
      <c r="H4" s="79"/>
      <c r="I4" s="79"/>
      <c r="J4" s="79"/>
      <c r="K4" s="79"/>
      <c r="L4" s="40" t="s">
        <v>336</v>
      </c>
    </row>
    <row r="5" spans="1:14" s="40" customFormat="1" ht="30.75" customHeight="1">
      <c r="A5" s="77">
        <v>66</v>
      </c>
      <c r="B5" s="37" t="s">
        <v>230</v>
      </c>
      <c r="C5" s="37" t="s">
        <v>352</v>
      </c>
      <c r="D5" s="37" t="s">
        <v>395</v>
      </c>
      <c r="E5" s="97" t="s">
        <v>240</v>
      </c>
      <c r="F5" s="81">
        <v>1.2549999999999999</v>
      </c>
      <c r="G5" s="79">
        <v>79.923199999999994</v>
      </c>
      <c r="H5" s="79"/>
      <c r="I5" s="79"/>
      <c r="J5" s="79"/>
      <c r="K5" s="79"/>
      <c r="L5" s="40" t="s">
        <v>336</v>
      </c>
    </row>
    <row r="6" spans="1:14" s="40" customFormat="1" ht="30.75" customHeight="1">
      <c r="A6" s="77">
        <v>121</v>
      </c>
      <c r="B6" s="37" t="s">
        <v>49</v>
      </c>
      <c r="C6" s="37" t="s">
        <v>50</v>
      </c>
      <c r="D6" s="82" t="s">
        <v>51</v>
      </c>
      <c r="E6" s="98" t="s">
        <v>337</v>
      </c>
      <c r="F6" s="83">
        <v>3.5</v>
      </c>
      <c r="G6" s="79">
        <v>207.54</v>
      </c>
      <c r="H6" s="79"/>
      <c r="I6" s="79"/>
      <c r="J6" s="79"/>
      <c r="K6" s="79"/>
      <c r="L6" s="84" t="s">
        <v>336</v>
      </c>
      <c r="M6" s="84"/>
      <c r="N6" s="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Sheet2 (2)</vt:lpstr>
      <vt:lpstr>Master Sheet</vt:lpstr>
      <vt:lpstr>Environment</vt:lpstr>
      <vt:lpstr>Sheet1</vt:lpstr>
      <vt:lpstr>Environment!Print_Area</vt:lpstr>
      <vt:lpstr>'Master Sheet'!Print_Area</vt:lpstr>
      <vt:lpstr>'Sheet2 (2)'!Print_Area</vt:lpstr>
      <vt:lpstr>Environment!Print_Titles</vt:lpstr>
      <vt:lpstr>'Master Sheet'!Print_Titles</vt:lpstr>
    </vt:vector>
  </TitlesOfParts>
  <Company>Arkansas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mprrda</dc:creator>
  <cp:lastModifiedBy>HP</cp:lastModifiedBy>
  <cp:lastPrinted>2022-01-12T05:27:58Z</cp:lastPrinted>
  <dcterms:created xsi:type="dcterms:W3CDTF">2020-02-11T07:50:20Z</dcterms:created>
  <dcterms:modified xsi:type="dcterms:W3CDTF">2023-05-23T12:16:32Z</dcterms:modified>
</cp:coreProperties>
</file>