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firstSheet="2" activeTab="2"/>
  </bookViews>
  <sheets>
    <sheet name="Sheet2 (2)" sheetId="8" state="hidden" r:id="rId1"/>
    <sheet name="Master Sheet" sheetId="9" state="hidden" r:id="rId2"/>
    <sheet name="Social" sheetId="13" r:id="rId3"/>
    <sheet name="Sheet1" sheetId="10" state="hidden" r:id="rId4"/>
  </sheets>
  <definedNames>
    <definedName name="_xlnm._FilterDatabase" localSheetId="1" hidden="1">'Master Sheet'!$A$2:$P$128</definedName>
    <definedName name="_xlnm._FilterDatabase" localSheetId="0" hidden="1">'Sheet2 (2)'!$A$1:$F$141</definedName>
    <definedName name="_xlnm._FilterDatabase" localSheetId="2" hidden="1">Social!$A$6:$Q$137</definedName>
    <definedName name="_xlnm.Print_Area" localSheetId="1">'Master Sheet'!$A$1:$BB$148</definedName>
    <definedName name="_xlnm.Print_Area" localSheetId="0">'Sheet2 (2)'!$A$1:$G$144</definedName>
    <definedName name="_xlnm.Print_Area" localSheetId="2">Social!$A$1:$Q$137</definedName>
    <definedName name="_xlnm.Print_Titles" localSheetId="1">'Master Sheet'!$2:$2</definedName>
    <definedName name="_xlnm.Print_Titles" localSheetId="2">Social!$2:$3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" i="9"/>
  <c r="AZ96"/>
  <c r="AY96"/>
  <c r="AX96"/>
  <c r="AK96"/>
  <c r="AF96"/>
  <c r="AL96" s="1"/>
  <c r="Y96"/>
  <c r="Z96" s="1"/>
  <c r="R96"/>
  <c r="AZ94"/>
  <c r="AY94"/>
  <c r="BA94" s="1"/>
  <c r="AX94"/>
  <c r="AT94"/>
  <c r="AQ94"/>
  <c r="AK94"/>
  <c r="AF94"/>
  <c r="Y94"/>
  <c r="Z94" s="1"/>
  <c r="R94"/>
  <c r="AZ92"/>
  <c r="AY92"/>
  <c r="AX92"/>
  <c r="AT92"/>
  <c r="AQ92"/>
  <c r="AK92"/>
  <c r="AF92"/>
  <c r="Y92"/>
  <c r="Z92" s="1"/>
  <c r="R92"/>
  <c r="AZ91"/>
  <c r="AY91"/>
  <c r="AX91"/>
  <c r="AT91"/>
  <c r="AQ91"/>
  <c r="AK91"/>
  <c r="AF91"/>
  <c r="Y91"/>
  <c r="Z91" s="1"/>
  <c r="R91"/>
  <c r="AZ90"/>
  <c r="AY90"/>
  <c r="AX90"/>
  <c r="AT90"/>
  <c r="AQ90"/>
  <c r="AK90"/>
  <c r="AF90"/>
  <c r="AL90" s="1"/>
  <c r="Y90"/>
  <c r="Z90" s="1"/>
  <c r="R90"/>
  <c r="AZ89"/>
  <c r="AY89"/>
  <c r="BA89" s="1"/>
  <c r="AX89"/>
  <c r="AT89"/>
  <c r="AQ89"/>
  <c r="AK89"/>
  <c r="AF89"/>
  <c r="Z89"/>
  <c r="R89"/>
  <c r="AZ85"/>
  <c r="AY85"/>
  <c r="AX85"/>
  <c r="AT85"/>
  <c r="AQ85"/>
  <c r="AK85"/>
  <c r="AF85"/>
  <c r="Y85"/>
  <c r="Z85" s="1"/>
  <c r="R85"/>
  <c r="AZ75"/>
  <c r="AY75"/>
  <c r="AX75"/>
  <c r="AT75"/>
  <c r="AQ75"/>
  <c r="AK75"/>
  <c r="AF75"/>
  <c r="Y75"/>
  <c r="Z75" s="1"/>
  <c r="R75"/>
  <c r="AZ73"/>
  <c r="AY73"/>
  <c r="AX73"/>
  <c r="AT73"/>
  <c r="AQ73"/>
  <c r="AK73"/>
  <c r="AF73"/>
  <c r="AL73" s="1"/>
  <c r="Y73"/>
  <c r="Z73" s="1"/>
  <c r="R73"/>
  <c r="AZ72"/>
  <c r="AY72"/>
  <c r="AX72"/>
  <c r="AT72"/>
  <c r="AQ72"/>
  <c r="AK72"/>
  <c r="AF72"/>
  <c r="Y72"/>
  <c r="Z72" s="1"/>
  <c r="R72"/>
  <c r="AZ70"/>
  <c r="AY70"/>
  <c r="AX70"/>
  <c r="AT70"/>
  <c r="AQ70"/>
  <c r="AK70"/>
  <c r="AF70"/>
  <c r="Y70"/>
  <c r="Z70" s="1"/>
  <c r="R70"/>
  <c r="AZ35"/>
  <c r="AY35"/>
  <c r="AX35"/>
  <c r="AT35"/>
  <c r="AQ35"/>
  <c r="AK35"/>
  <c r="AF35"/>
  <c r="Y35"/>
  <c r="Z35" s="1"/>
  <c r="R35"/>
  <c r="AZ34"/>
  <c r="AY34"/>
  <c r="AX34"/>
  <c r="AT34"/>
  <c r="AQ34"/>
  <c r="AK34"/>
  <c r="AF34"/>
  <c r="Y34"/>
  <c r="Z34" s="1"/>
  <c r="R34"/>
  <c r="J120"/>
  <c r="F120"/>
  <c r="F147"/>
  <c r="BA35" l="1"/>
  <c r="AL70"/>
  <c r="AL35"/>
  <c r="BA72"/>
  <c r="AL89"/>
  <c r="AL94"/>
  <c r="BA96"/>
  <c r="BA75"/>
  <c r="BA91"/>
  <c r="AL92"/>
  <c r="BA34"/>
  <c r="BA85"/>
  <c r="BA92"/>
  <c r="AL34"/>
  <c r="AL72"/>
  <c r="AL85"/>
  <c r="BA70"/>
  <c r="BA73"/>
  <c r="AL75"/>
  <c r="BA90"/>
  <c r="AL91"/>
  <c r="K111"/>
  <c r="P111"/>
  <c r="Q111"/>
  <c r="S111"/>
  <c r="T111"/>
  <c r="U111"/>
  <c r="V111"/>
  <c r="W111"/>
  <c r="X111"/>
  <c r="AA111"/>
  <c r="AB111"/>
  <c r="AC111"/>
  <c r="AD111"/>
  <c r="AE111"/>
  <c r="AG111"/>
  <c r="AH111"/>
  <c r="AI111"/>
  <c r="AJ111"/>
  <c r="AM111"/>
  <c r="AN111"/>
  <c r="AO111"/>
  <c r="AP111"/>
  <c r="AR111"/>
  <c r="AS111"/>
  <c r="AU111"/>
  <c r="AV111"/>
  <c r="AW111"/>
  <c r="BB111"/>
  <c r="J111"/>
  <c r="AZ111" l="1"/>
  <c r="AY111"/>
  <c r="AX111"/>
  <c r="AT111"/>
  <c r="AQ111"/>
  <c r="AK111"/>
  <c r="R111"/>
  <c r="AF111" l="1"/>
  <c r="Y111"/>
  <c r="BA111"/>
  <c r="AL111"/>
  <c r="Z111"/>
  <c r="I147"/>
  <c r="A148" l="1"/>
  <c r="K120" l="1"/>
  <c r="H120" l="1"/>
  <c r="H128" l="1"/>
  <c r="H111"/>
  <c r="H121" l="1"/>
  <c r="J121" l="1"/>
  <c r="J148"/>
  <c r="F121"/>
  <c r="H147"/>
  <c r="H148" s="1"/>
  <c r="G147"/>
  <c r="I128"/>
  <c r="G128"/>
  <c r="F128"/>
  <c r="F148" s="1"/>
  <c r="I120"/>
  <c r="G120"/>
  <c r="K148"/>
  <c r="I111"/>
  <c r="G111"/>
  <c r="G121" l="1"/>
  <c r="G148"/>
  <c r="I121"/>
  <c r="I148"/>
  <c r="F145" i="8"/>
</calcChain>
</file>

<file path=xl/sharedStrings.xml><?xml version="1.0" encoding="utf-8"?>
<sst xmlns="http://schemas.openxmlformats.org/spreadsheetml/2006/main" count="2927" uniqueCount="562">
  <si>
    <t xml:space="preserve">S.No. </t>
  </si>
  <si>
    <t>Dist_Name</t>
  </si>
  <si>
    <t>PIU_Name</t>
  </si>
  <si>
    <t>Pack_Number</t>
  </si>
  <si>
    <t>Road_Name</t>
  </si>
  <si>
    <t>Total_Length</t>
  </si>
  <si>
    <t xml:space="preserve">Balaghat </t>
  </si>
  <si>
    <t>Balaghat - 2</t>
  </si>
  <si>
    <t>MP01WBN01</t>
  </si>
  <si>
    <t>Bhind-1</t>
  </si>
  <si>
    <t>MP04WBN01</t>
  </si>
  <si>
    <t>MP04WBN02</t>
  </si>
  <si>
    <t>Machhand road to Bahori pura (Gandh)</t>
  </si>
  <si>
    <t>MP05WBN01</t>
  </si>
  <si>
    <t>MP06WBN01</t>
  </si>
  <si>
    <t xml:space="preserve">Chhindwara </t>
  </si>
  <si>
    <t>Chhindwara - 1</t>
  </si>
  <si>
    <t>MP07WBN05</t>
  </si>
  <si>
    <t xml:space="preserve">Chargaon (Silotakala) To Mohgaonkala Moya </t>
  </si>
  <si>
    <t>Harnbhata to Bichhawada</t>
  </si>
  <si>
    <t xml:space="preserve">Khapabihari To Batri </t>
  </si>
  <si>
    <t>MP07WBN06</t>
  </si>
  <si>
    <t xml:space="preserve">CHINDEWANI TO JAMLAPANI </t>
  </si>
  <si>
    <t xml:space="preserve"> AMBADI TO PARTAPUR</t>
  </si>
  <si>
    <t>Chhindwara - 2</t>
  </si>
  <si>
    <t>MP07WBN01</t>
  </si>
  <si>
    <t>Rahiwada to Singodi Kolhiya</t>
  </si>
  <si>
    <t>Borimal Ryatwari To Dulara</t>
  </si>
  <si>
    <t>MP07WBN02</t>
  </si>
  <si>
    <t>Dob To Hirri</t>
  </si>
  <si>
    <t>Sahwan To Mahuljhir</t>
  </si>
  <si>
    <t>MP07WBN03</t>
  </si>
  <si>
    <t xml:space="preserve"> KUDALIKHURD TO KHASWADA</t>
  </si>
  <si>
    <t>MOTHAR TO MANEGAON</t>
  </si>
  <si>
    <t>TALPIPARIYA TO GHAGHAR TALAI</t>
  </si>
  <si>
    <t>MP07WBN04</t>
  </si>
  <si>
    <t>Malini Surnadehi (Seltiya)  To Bordehi Road</t>
  </si>
  <si>
    <t>Damoh</t>
  </si>
  <si>
    <t>MP08WBN01</t>
  </si>
  <si>
    <t>MP08WBN02</t>
  </si>
  <si>
    <t>Guna</t>
  </si>
  <si>
    <t>Guna-1</t>
  </si>
  <si>
    <t>Guna-2</t>
  </si>
  <si>
    <t>MP13WBN03</t>
  </si>
  <si>
    <t>Brisingpura to balabhaint Via Dawatpura</t>
  </si>
  <si>
    <t>Bhadodi to Barodiya Kalan</t>
  </si>
  <si>
    <t>Kadaiya To Achkalpur</t>
  </si>
  <si>
    <t>Indore</t>
  </si>
  <si>
    <t>Katni</t>
  </si>
  <si>
    <t>Khargone</t>
  </si>
  <si>
    <t>Khargone-1</t>
  </si>
  <si>
    <t>MP22WBN01</t>
  </si>
  <si>
    <t>Machhalgaon to Rehgaon</t>
  </si>
  <si>
    <t xml:space="preserve">Baday to Machalpur </t>
  </si>
  <si>
    <t>Arinya To Mukundpura via Bhadka</t>
  </si>
  <si>
    <t xml:space="preserve">Pipladi To Bhojpur NH-12 Khichipur Machalpur to khokriya </t>
  </si>
  <si>
    <t>Barsi to Mandawal</t>
  </si>
  <si>
    <t>Luni to Kammakhedi</t>
  </si>
  <si>
    <t>Rewa-1</t>
  </si>
  <si>
    <t>MP32WBN07</t>
  </si>
  <si>
    <t>DUARI TO DHAUCHAT</t>
  </si>
  <si>
    <t>Rewa-2</t>
  </si>
  <si>
    <t>MP32WBN06</t>
  </si>
  <si>
    <t>NH-135 Madha To Gurma</t>
  </si>
  <si>
    <t>Sagar</t>
  </si>
  <si>
    <t>Sagar-2</t>
  </si>
  <si>
    <t>MP33WBN06</t>
  </si>
  <si>
    <t>Patna Buzurg to Sawalkhiriya Road</t>
  </si>
  <si>
    <t>Satna</t>
  </si>
  <si>
    <t>Satna - 2</t>
  </si>
  <si>
    <t>MP34WBN01</t>
  </si>
  <si>
    <t>Sonorasha to Salora via Karigohi</t>
  </si>
  <si>
    <t xml:space="preserve">Sehore </t>
  </si>
  <si>
    <t>Shajapur</t>
  </si>
  <si>
    <t>MP39WBN01</t>
  </si>
  <si>
    <t xml:space="preserve">Anandikhedi To Kharharkhedi Road </t>
  </si>
  <si>
    <t>Sidhi</t>
  </si>
  <si>
    <t>MP41WBN01</t>
  </si>
  <si>
    <t>Kymore Main Road To Chitang Approach Road</t>
  </si>
  <si>
    <t>Badagoan-Hanuman mandir To Dihuli Khas (Main Road)</t>
  </si>
  <si>
    <t>Main Road (Pahad) To Khorba Approach Road</t>
  </si>
  <si>
    <t>MP41WBN02</t>
  </si>
  <si>
    <t>Amdiha PMGSY Road To Godahi PMGSY Road</t>
  </si>
  <si>
    <t>Khuteli To Lauar Via Gadai</t>
  </si>
  <si>
    <t>MP41WBN03</t>
  </si>
  <si>
    <t>Main Road Medhauli To Muslim Basti Approach Road upto Pahad</t>
  </si>
  <si>
    <t>Main Road To Sajwani Approach Road</t>
  </si>
  <si>
    <t>MP41WBN04</t>
  </si>
  <si>
    <t>Suryadeen Saket gram Tarka To Dol Via Satpahara</t>
  </si>
  <si>
    <t>Son River To Gudhuli (Tilai) Approach Road</t>
  </si>
  <si>
    <t>Palera Khargapur Road to Lidhora</t>
  </si>
  <si>
    <t>Sonversa to Silaura via Karigohi</t>
  </si>
  <si>
    <t xml:space="preserve">Satna </t>
  </si>
  <si>
    <t>Gaheli to Sayna</t>
  </si>
  <si>
    <t>Amayan to Tulsipura</t>
  </si>
  <si>
    <t>Bhind lahar rohini jagir Road to Chhidi</t>
  </si>
  <si>
    <t>Ghughar to Baroda</t>
  </si>
  <si>
    <t>Patna to Dharanwara</t>
  </si>
  <si>
    <t>Aklon to Majhola</t>
  </si>
  <si>
    <t>Muradpur to Golakhedi</t>
  </si>
  <si>
    <t>Panethi to Kalora</t>
  </si>
  <si>
    <t>Simrod to Bhurakhedi</t>
  </si>
  <si>
    <t>Nonpura to Khedela</t>
  </si>
  <si>
    <t>Ruthiyai-Dharnawada Road to Chakmeena</t>
  </si>
  <si>
    <t>Muradpur road to Chakmeena</t>
  </si>
  <si>
    <t>A.B. Road to Laharkota</t>
  </si>
  <si>
    <t>Poonakhedi to Myana Via Jamra</t>
  </si>
  <si>
    <t>Sagoriya Jamra PMGSY Road</t>
  </si>
  <si>
    <t>Jamra to Gajipur</t>
  </si>
  <si>
    <t>Imjhara to Piproda Keshraj</t>
  </si>
  <si>
    <t>Bhind-2</t>
  </si>
  <si>
    <t>Balaghat</t>
  </si>
  <si>
    <t>Balaghat 2</t>
  </si>
  <si>
    <t xml:space="preserve">bithali to mohgaon </t>
  </si>
  <si>
    <t>Bhind</t>
  </si>
  <si>
    <t>Bhind 1</t>
  </si>
  <si>
    <t xml:space="preserve">Mahua road to barai via devara </t>
  </si>
  <si>
    <t xml:space="preserve">Barthara road to gethari </t>
  </si>
  <si>
    <t xml:space="preserve">Machand itai road to mahaveer gang via rajpura </t>
  </si>
  <si>
    <t xml:space="preserve">Jaitpur Mathi to Tekri bia khurtala chachai Road </t>
  </si>
  <si>
    <t xml:space="preserve">Bhopal </t>
  </si>
  <si>
    <t>NH12 to morga tarasevaniya</t>
  </si>
  <si>
    <t xml:space="preserve">Chhatarpur </t>
  </si>
  <si>
    <t xml:space="preserve">Sahasnagar to hatnai vai gaharwar </t>
  </si>
  <si>
    <t>Damoh 1</t>
  </si>
  <si>
    <t xml:space="preserve">Mohanpur to khiriya chhakka </t>
  </si>
  <si>
    <t xml:space="preserve">Damoh </t>
  </si>
  <si>
    <t>Damoh 2</t>
  </si>
  <si>
    <t xml:space="preserve">Lidhora to imlatiraha </t>
  </si>
  <si>
    <t>Dhar</t>
  </si>
  <si>
    <t xml:space="preserve">Dhar-3 </t>
  </si>
  <si>
    <t>MP11WBN01</t>
  </si>
  <si>
    <t xml:space="preserve">Multhan to kherwas </t>
  </si>
  <si>
    <t xml:space="preserve">Guna </t>
  </si>
  <si>
    <t>Guna 1</t>
  </si>
  <si>
    <t>MP13WBN 01</t>
  </si>
  <si>
    <t xml:space="preserve">Aron radhougarh road to kakrua </t>
  </si>
  <si>
    <t>Guna 2</t>
  </si>
  <si>
    <t>MP13WBN 02</t>
  </si>
  <si>
    <t>Barsat to Ditalwada via doba</t>
  </si>
  <si>
    <t>MP 17 WBN 01</t>
  </si>
  <si>
    <t xml:space="preserve">Khati pipliya to vyaskhedi via haran khedi </t>
  </si>
  <si>
    <t xml:space="preserve">Kampel mochi mohalla to undhel marg </t>
  </si>
  <si>
    <t xml:space="preserve">A.B. Road Dakachya to barhmanpipliya </t>
  </si>
  <si>
    <t>MP 17 WBN 02</t>
  </si>
  <si>
    <t xml:space="preserve">Mhow mndleshwar marg to basipipri choral dame </t>
  </si>
  <si>
    <t xml:space="preserve">Dongra Gaon to naya mhow </t>
  </si>
  <si>
    <t>MP 17 WBN 03</t>
  </si>
  <si>
    <t xml:space="preserve">Jasakakaradiya to garipipliya </t>
  </si>
  <si>
    <t xml:space="preserve">Katni </t>
  </si>
  <si>
    <t>MP 20 WBN 01</t>
  </si>
  <si>
    <t xml:space="preserve">Mahadev to barheta </t>
  </si>
  <si>
    <t xml:space="preserve">Mandsaur </t>
  </si>
  <si>
    <t>MP 24 WBN 02</t>
  </si>
  <si>
    <t xml:space="preserve">Ananddham to gelana </t>
  </si>
  <si>
    <t>MP 24 WBN 01</t>
  </si>
  <si>
    <t xml:space="preserve">Haripura to saba kheda </t>
  </si>
  <si>
    <t xml:space="preserve">Ladusa to Bagya </t>
  </si>
  <si>
    <t xml:space="preserve">Narsinghpur </t>
  </si>
  <si>
    <t>Narsinghpur 1</t>
  </si>
  <si>
    <t>MP 26 WBN 01</t>
  </si>
  <si>
    <t>Rewa nagar pouchmarg</t>
  </si>
  <si>
    <t>Narsinghpur 2</t>
  </si>
  <si>
    <t>MP 26 WBN 02</t>
  </si>
  <si>
    <t>Bilhari to gundhari (Chargawa)</t>
  </si>
  <si>
    <t>Dmohiya to Chilka</t>
  </si>
  <si>
    <t xml:space="preserve">Bilthari to gangai road </t>
  </si>
  <si>
    <t>MP 26 WBN 03</t>
  </si>
  <si>
    <t xml:space="preserve">Dhana pithera to kothiya </t>
  </si>
  <si>
    <t xml:space="preserve">Bhudwara chirchira road to merka </t>
  </si>
  <si>
    <t>Panna</t>
  </si>
  <si>
    <t xml:space="preserve">Panna-1 </t>
  </si>
  <si>
    <t>MP 28 WBN 01</t>
  </si>
  <si>
    <t xml:space="preserve">Birwahi to Ranipura </t>
  </si>
  <si>
    <t xml:space="preserve">Rajgarh </t>
  </si>
  <si>
    <t>Rajgarh -1</t>
  </si>
  <si>
    <t>MP 30 WBN 01</t>
  </si>
  <si>
    <t>MP 30 WBN 02</t>
  </si>
  <si>
    <t>MP 30 WBN 03</t>
  </si>
  <si>
    <t>Bakhed To Sonakheda</t>
  </si>
  <si>
    <t xml:space="preserve">Lalpura - Dhaturi to Lakhya </t>
  </si>
  <si>
    <t>Rajgarh 2</t>
  </si>
  <si>
    <t>MP 30 WBN 04</t>
  </si>
  <si>
    <t xml:space="preserve">Aklehra to bisakhedi </t>
  </si>
  <si>
    <t>MP 30 WBN 05</t>
  </si>
  <si>
    <t xml:space="preserve">Iklehra Kurawar road gram seka to khagaon khurd </t>
  </si>
  <si>
    <t>MP 30 WBN 06</t>
  </si>
  <si>
    <t xml:space="preserve">Kurawar to talen PMGSY road </t>
  </si>
  <si>
    <t>MP 30 WBN 07</t>
  </si>
  <si>
    <t>Magrana to khedawat</t>
  </si>
  <si>
    <t>Sadankhedi to piplod</t>
  </si>
  <si>
    <t xml:space="preserve">Ratlam </t>
  </si>
  <si>
    <t>MP 31 WBN 01</t>
  </si>
  <si>
    <t>Kelukhedi to Lakhneti</t>
  </si>
  <si>
    <t>Dabaria to  Gram jhotawad</t>
  </si>
  <si>
    <t xml:space="preserve"> Jamuniya to Ranayara </t>
  </si>
  <si>
    <t>MP 31 WBN 02</t>
  </si>
  <si>
    <t>Sukheda to Piplauda via  Bhimkuon</t>
  </si>
  <si>
    <t xml:space="preserve">Rewa </t>
  </si>
  <si>
    <t>Rewa 1</t>
  </si>
  <si>
    <t>MP 32 WBN 03</t>
  </si>
  <si>
    <t xml:space="preserve">Nadha pradanmantri Road to Delhi </t>
  </si>
  <si>
    <t xml:space="preserve">Mankiwar ragherajgarh road to ulhi khsls </t>
  </si>
  <si>
    <t>MP 32 WBN 04</t>
  </si>
  <si>
    <t xml:space="preserve">Augdhai Amiliya to Jamui Khurd </t>
  </si>
  <si>
    <t>MP 32 WBN 05</t>
  </si>
  <si>
    <t>NH7 Kosta to Belha</t>
  </si>
  <si>
    <t>Dadar to Pathargadi Bamhouri</t>
  </si>
  <si>
    <t xml:space="preserve">Sagar </t>
  </si>
  <si>
    <t>Sagar 1</t>
  </si>
  <si>
    <t>MP 33 WBN 01</t>
  </si>
  <si>
    <t xml:space="preserve">Pyasi to beri road </t>
  </si>
  <si>
    <t>Sagar 2</t>
  </si>
  <si>
    <t>MP 33 WBN 04</t>
  </si>
  <si>
    <t xml:space="preserve">Bersalla to kheruya </t>
  </si>
  <si>
    <t>Bichhua bhavtava to manegaov</t>
  </si>
  <si>
    <t>MP 33 WBN 05</t>
  </si>
  <si>
    <t xml:space="preserve">Vijaypura to Bansa kalan road </t>
  </si>
  <si>
    <t>MP 35 WBN 01</t>
  </si>
  <si>
    <t xml:space="preserve">Pagariya hat to neelbad </t>
  </si>
  <si>
    <t>Mugli to rasulpura jod</t>
  </si>
  <si>
    <t xml:space="preserve">Karmankhedi to mundlamahoba </t>
  </si>
  <si>
    <t>MP 35 WBN 02</t>
  </si>
  <si>
    <t xml:space="preserve">Panvihar to ghatpalasi </t>
  </si>
  <si>
    <t xml:space="preserve">Khari to badjhiri </t>
  </si>
  <si>
    <t>MP 35 WBN 03</t>
  </si>
  <si>
    <t xml:space="preserve">Baisad to bhadakui tappar </t>
  </si>
  <si>
    <t xml:space="preserve">Sheopur </t>
  </si>
  <si>
    <t>MP 37 WBN 01</t>
  </si>
  <si>
    <t xml:space="preserve">Agra Piparwas Road To Buddhu k apura </t>
  </si>
  <si>
    <t xml:space="preserve">shivpuri </t>
  </si>
  <si>
    <t>shivpuri 1</t>
  </si>
  <si>
    <t>MP 40 WBN 01</t>
  </si>
  <si>
    <t xml:space="preserve">Behgavan to indar </t>
  </si>
  <si>
    <t xml:space="preserve">Lalpur to Mubarakpur </t>
  </si>
  <si>
    <t>MP 40 WBN 02</t>
  </si>
  <si>
    <t xml:space="preserve">Amuhay to Patichak Road </t>
  </si>
  <si>
    <t>MP 40 WBN 03</t>
  </si>
  <si>
    <t xml:space="preserve">Chakra to sakhnour via kheria </t>
  </si>
  <si>
    <t>MP 40 WBN 05</t>
  </si>
  <si>
    <t>Gram mayapur to ram khadoy pipro</t>
  </si>
  <si>
    <t>shivpuri 2</t>
  </si>
  <si>
    <t>MP 40 WBN 04</t>
  </si>
  <si>
    <t xml:space="preserve">simariya to kudpar </t>
  </si>
  <si>
    <t xml:space="preserve">Tikamgarh </t>
  </si>
  <si>
    <t>MP 42 WBN 01</t>
  </si>
  <si>
    <t xml:space="preserve">Birwar to Rest House Jatara </t>
  </si>
  <si>
    <t>Toriyo to Amyo Para</t>
  </si>
  <si>
    <t xml:space="preserve">Jawaherpura to UP Border </t>
  </si>
  <si>
    <t xml:space="preserve">Bar to puraniya hirapur </t>
  </si>
  <si>
    <t>MP 42 WBN 02</t>
  </si>
  <si>
    <t>Dhamna to Patharam Rode</t>
  </si>
  <si>
    <t xml:space="preserve">Gram poha to Ramnagar </t>
  </si>
  <si>
    <t>MP 42 WBN 03</t>
  </si>
  <si>
    <t xml:space="preserve">Laxmanpur to Narguda </t>
  </si>
  <si>
    <t>Raipur to souni Road</t>
  </si>
  <si>
    <t>MP 42 WBN 04</t>
  </si>
  <si>
    <t xml:space="preserve">Majhna palera to kishanpura </t>
  </si>
  <si>
    <t xml:space="preserve">Khargapura to prempura </t>
  </si>
  <si>
    <t xml:space="preserve">Jaitkora to Pahadia Buzurg </t>
  </si>
  <si>
    <t xml:space="preserve">Ujjain </t>
  </si>
  <si>
    <t>Ujjain 1</t>
  </si>
  <si>
    <t>MP 43 WBN 04</t>
  </si>
  <si>
    <t xml:space="preserve">Bedavan To Dallaheda </t>
  </si>
  <si>
    <t>Rohalkhurd to Rohalkala</t>
  </si>
  <si>
    <t xml:space="preserve">Borkheda Pitramal To Akyakoli </t>
  </si>
  <si>
    <t>MP 43 WBN 05</t>
  </si>
  <si>
    <t>Bhidavasd Pahuch Marg To no 3</t>
  </si>
  <si>
    <t xml:space="preserve">Dunalja To Malpura Marg </t>
  </si>
  <si>
    <t xml:space="preserve">Ajdavda to Bherupachlana Marg </t>
  </si>
  <si>
    <t>Ujjain 2</t>
  </si>
  <si>
    <t>MP 43 WBN 01</t>
  </si>
  <si>
    <t xml:space="preserve">Khajuriya sadar to tarana kanipura road </t>
  </si>
  <si>
    <t>Najarpura bichod road to gadroli</t>
  </si>
  <si>
    <t>MP 43 WBN 02</t>
  </si>
  <si>
    <t xml:space="preserve">Bhadva to ghatia saidas </t>
  </si>
  <si>
    <t xml:space="preserve">Kachhakiya sayed to bakhedanau </t>
  </si>
  <si>
    <t>Gailakhedi to chingari</t>
  </si>
  <si>
    <t>MP 43 WBN 03</t>
  </si>
  <si>
    <t>Badoda to karanj</t>
  </si>
  <si>
    <t xml:space="preserve">Vidisha </t>
  </si>
  <si>
    <t>Vidisha 2</t>
  </si>
  <si>
    <t>MP 45 WBN 01</t>
  </si>
  <si>
    <t xml:space="preserve">Sirabda to kulhan via padariya </t>
  </si>
  <si>
    <t>MP 45 WBN 02</t>
  </si>
  <si>
    <t xml:space="preserve">Serwasa to kakal khedi </t>
  </si>
  <si>
    <t>fNanokMk</t>
  </si>
  <si>
    <t>eksBkj ls ekusxkao</t>
  </si>
  <si>
    <t>dqaMkyh[kqnZ ls [kalokMk</t>
  </si>
  <si>
    <t>Rkyfiifj;k ls ?kk?kjkrykbZ</t>
  </si>
  <si>
    <t>gjuHkVk ls cha&gt;kokMk</t>
  </si>
  <si>
    <t>[kkikfcgkjh ls crjh</t>
  </si>
  <si>
    <t>Pkjxkao ¼flyksVkdyka ½ ls eksgxkaodyk eks;k</t>
  </si>
  <si>
    <t>fNansokuh ls tkeykikuh</t>
  </si>
  <si>
    <t>vackMh ls ijrkiqj</t>
  </si>
  <si>
    <t>jkghokMk ls flaxksMh dksfYg;k</t>
  </si>
  <si>
    <t>cksjheky jS;rokMh ls nqykjk</t>
  </si>
  <si>
    <t>Mksc ls fgjhZ</t>
  </si>
  <si>
    <t>lgkou ls ekgqyf&gt;j</t>
  </si>
  <si>
    <t>lqjuknsgh ls cksjnsgh</t>
  </si>
  <si>
    <t>jhok &amp;2</t>
  </si>
  <si>
    <t>,u-,p-&amp;135 e&lt;+k ls xksjek jksM</t>
  </si>
  <si>
    <t>jhok &amp;1</t>
  </si>
  <si>
    <t>Nqvkjh ls ?kkSa?kV</t>
  </si>
  <si>
    <t>lh/kh</t>
  </si>
  <si>
    <t>MP 41WBN01</t>
  </si>
  <si>
    <t>dsseksj esu jksM ls fprax ,çksp jksM</t>
  </si>
  <si>
    <t>cM+xkvksa guqeku eafnj ls fngqyh [kkl ¼esu jksM½</t>
  </si>
  <si>
    <t>esu jksM ¼igkM½ ls [kksjck ,çksp jksM</t>
  </si>
  <si>
    <t>MP 41WBN02</t>
  </si>
  <si>
    <t>venhgk ih,eth,lok; jksM ls  xksnfg ih,eth,lok;  jksM</t>
  </si>
  <si>
    <t>[kqVsyh lss ykSj ok;k xMbZ</t>
  </si>
  <si>
    <t>MP 41WBN03</t>
  </si>
  <si>
    <t>eq[; ekxZ es/kkSyh ls eqfLye cLrh igqp ekxZ igkM rd</t>
  </si>
  <si>
    <t>eq[; ekxZ ls ltokuh igqp ekxZ</t>
  </si>
  <si>
    <t>MP 41WBN04</t>
  </si>
  <si>
    <t>lw;Znhu lkdsr xzke rM+dk ls  Mksy ok;k lrisgjk</t>
  </si>
  <si>
    <t>lksu unh ls xq/kyh ¼frykbZ½ igqp ekxZ</t>
  </si>
  <si>
    <t>xquk</t>
  </si>
  <si>
    <t>MP 13WBN03</t>
  </si>
  <si>
    <t>chjflagiqjk  ls ckykHksV ok;k nkoriqjk</t>
  </si>
  <si>
    <t>HknkSgh ls cjksfn;kdyka</t>
  </si>
  <si>
    <t>dMSbZ;k ls vpdyiqj</t>
  </si>
  <si>
    <t>[kjxksu</t>
  </si>
  <si>
    <t>MP 22WBN01</t>
  </si>
  <si>
    <t>fliVku ls  fcy[ksM+</t>
  </si>
  <si>
    <t>eNy xkao ls jsgxkao</t>
  </si>
  <si>
    <t>fHk.M&amp;1</t>
  </si>
  <si>
    <t>MP 04WBN02</t>
  </si>
  <si>
    <t>eN.M jksM ls cgksjhiqjk xka/k</t>
  </si>
  <si>
    <t>'kktkiqj</t>
  </si>
  <si>
    <t>MP39  WBN01</t>
  </si>
  <si>
    <t>vkuanh[ksM+h ls [kjgj[ksM+h</t>
  </si>
  <si>
    <t>lkxj&amp;2</t>
  </si>
  <si>
    <t>MP 33WBN 06</t>
  </si>
  <si>
    <t>iVuk cqtqxZ ls lkoy f[kfj;k ekxZ</t>
  </si>
  <si>
    <t>delete</t>
  </si>
  <si>
    <t>Sipatan to Barkhed</t>
  </si>
  <si>
    <t>Cost</t>
  </si>
  <si>
    <t>Bhind - 1</t>
  </si>
  <si>
    <t>Chhatarpur - 1</t>
  </si>
  <si>
    <t>Damoh - 1</t>
  </si>
  <si>
    <t>Damoh - 2</t>
  </si>
  <si>
    <t>Guna - 1</t>
  </si>
  <si>
    <t>Guna - 2</t>
  </si>
  <si>
    <t>Narsinghpur - 1</t>
  </si>
  <si>
    <t>Narsinghpur - 2</t>
  </si>
  <si>
    <t xml:space="preserve">Bhind </t>
  </si>
  <si>
    <t>Rajgarh -2</t>
  </si>
  <si>
    <t>Rewa - 1</t>
  </si>
  <si>
    <t>Sagar - 1</t>
  </si>
  <si>
    <t>Sagar - 2</t>
  </si>
  <si>
    <t>shivpuri - 1</t>
  </si>
  <si>
    <t>shivpuri  - 2</t>
  </si>
  <si>
    <t>Ujjain - 1</t>
  </si>
  <si>
    <t>Ujjain - 2</t>
  </si>
  <si>
    <t>Vidisha - 2</t>
  </si>
  <si>
    <t>rewa</t>
  </si>
  <si>
    <t>Construction Cost Excluding GST</t>
  </si>
  <si>
    <t>Construction Cost as per NIT excluding GST</t>
  </si>
  <si>
    <t>Cost of work awarded Including GST</t>
  </si>
  <si>
    <t>Cost of work Being awarded included GST</t>
  </si>
  <si>
    <t>MP13WBN01</t>
  </si>
  <si>
    <t>MP13WBN02</t>
  </si>
  <si>
    <t>MP17WBN01</t>
  </si>
  <si>
    <t>MP17WBN02</t>
  </si>
  <si>
    <t>MP17WBN03</t>
  </si>
  <si>
    <t>MP20WBN01</t>
  </si>
  <si>
    <t>MP24WBN02</t>
  </si>
  <si>
    <t>MP24WBN01</t>
  </si>
  <si>
    <t>MP26WBN01</t>
  </si>
  <si>
    <t>MP26WBN02</t>
  </si>
  <si>
    <t>MP26WBN03</t>
  </si>
  <si>
    <t>MP28WBN01</t>
  </si>
  <si>
    <t>MP30WBN01</t>
  </si>
  <si>
    <t>MP30WBN02</t>
  </si>
  <si>
    <t>MP30WBN03</t>
  </si>
  <si>
    <t>MP30WBN04</t>
  </si>
  <si>
    <t>MP30WBN05</t>
  </si>
  <si>
    <t>MP30WBN06</t>
  </si>
  <si>
    <t>MP30WBN07</t>
  </si>
  <si>
    <t>MP31WBN01</t>
  </si>
  <si>
    <t>MP31WBN02</t>
  </si>
  <si>
    <t>MP32WBN03</t>
  </si>
  <si>
    <t>MP32WBN04</t>
  </si>
  <si>
    <t>MP32WBN05</t>
  </si>
  <si>
    <t>MP33WBN01</t>
  </si>
  <si>
    <t>MP33WBN04</t>
  </si>
  <si>
    <t>MP33WBN05</t>
  </si>
  <si>
    <t>MP35WBN01</t>
  </si>
  <si>
    <t>MP35WBN02</t>
  </si>
  <si>
    <t>MP37WBN01</t>
  </si>
  <si>
    <t>MP40WBN01</t>
  </si>
  <si>
    <t>MP40WBN02</t>
  </si>
  <si>
    <t>MP40WBN03</t>
  </si>
  <si>
    <t>MP40WBN05</t>
  </si>
  <si>
    <t>MP40WBN04</t>
  </si>
  <si>
    <t>MP42WBN01</t>
  </si>
  <si>
    <t>MP42WBN02</t>
  </si>
  <si>
    <t>MP42WBN03</t>
  </si>
  <si>
    <t>MP42WBN04</t>
  </si>
  <si>
    <t>MP43WBN04</t>
  </si>
  <si>
    <t>MP43WBN05</t>
  </si>
  <si>
    <t>MP43WBN01</t>
  </si>
  <si>
    <t>MP43WBN02</t>
  </si>
  <si>
    <t>MP43WBN03</t>
  </si>
  <si>
    <t>MP45WBN01</t>
  </si>
  <si>
    <t>MP45WBN02</t>
  </si>
  <si>
    <t>Construction Cost as per NIT Excluding GST</t>
  </si>
  <si>
    <t>Cost of work Awarded Including GST</t>
  </si>
  <si>
    <t>Cost of work Being Awarded Including GST</t>
  </si>
  <si>
    <t>Remark</t>
  </si>
  <si>
    <t>Re-Tender</t>
  </si>
  <si>
    <t>No Bid</t>
  </si>
  <si>
    <t xml:space="preserve"> @46.78 bellow</t>
  </si>
  <si>
    <t xml:space="preserve">DPR's Under Finalization </t>
  </si>
  <si>
    <t>Tender to be recall</t>
  </si>
  <si>
    <t>Sub Total</t>
  </si>
  <si>
    <t>Grand Total</t>
  </si>
  <si>
    <t>Bids yet to be invited</t>
  </si>
  <si>
    <r>
      <rPr>
        <b/>
        <sz val="25"/>
        <color theme="1"/>
        <rFont val="Times New Roman"/>
        <family val="1"/>
      </rPr>
      <t>Madhya Pradesh Rural Road Development Authority</t>
    </r>
    <r>
      <rPr>
        <b/>
        <sz val="20"/>
        <color theme="1"/>
        <rFont val="Times New Roman"/>
        <family val="1"/>
      </rPr>
      <t xml:space="preserve">
</t>
    </r>
    <r>
      <rPr>
        <b/>
        <sz val="23"/>
        <color theme="1"/>
        <rFont val="Times New Roman"/>
        <family val="1"/>
      </rPr>
      <t>Madhya Pradesh Rural Connectivity Project</t>
    </r>
    <r>
      <rPr>
        <b/>
        <sz val="20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 xml:space="preserve">Provision of Alternative Connectivity </t>
    </r>
    <r>
      <rPr>
        <b/>
        <sz val="20"/>
        <color theme="1"/>
        <rFont val="Times New Roman"/>
        <family val="1"/>
      </rPr>
      <t xml:space="preserve">
</t>
    </r>
    <r>
      <rPr>
        <b/>
        <sz val="18"/>
        <color theme="1"/>
        <rFont val="Times New Roman"/>
        <family val="1"/>
      </rPr>
      <t xml:space="preserve">Details of Road Sanction for Construction </t>
    </r>
  </si>
  <si>
    <t>MP04WBN04</t>
  </si>
  <si>
    <t>MP04WBN03</t>
  </si>
  <si>
    <t>MP33WBN07</t>
  </si>
  <si>
    <t>MP13WBN04</t>
  </si>
  <si>
    <t>Name of PIU 
Representative</t>
  </si>
  <si>
    <t>PIU Mobile No.</t>
  </si>
  <si>
    <t xml:space="preserve">Name of Contractor and firm </t>
  </si>
  <si>
    <t xml:space="preserve">Name of SQC Representative </t>
  </si>
  <si>
    <t>Road to be first visiting by PIC</t>
  </si>
  <si>
    <t>VF Format</t>
  </si>
  <si>
    <t xml:space="preserve">Community Consultation Participant Sheet </t>
  </si>
  <si>
    <t>Teacher</t>
  </si>
  <si>
    <t>Students</t>
  </si>
  <si>
    <t>HIV/AIDS</t>
  </si>
  <si>
    <t xml:space="preserve">Labour </t>
  </si>
  <si>
    <t xml:space="preserve">First Visit Roads </t>
  </si>
  <si>
    <t xml:space="preserve">Second Visit Roads </t>
  </si>
  <si>
    <t xml:space="preserve">Visit Road Length </t>
  </si>
  <si>
    <t xml:space="preserve">Name of PIC Visit Team  </t>
  </si>
  <si>
    <t>PIC Visiting Date</t>
  </si>
  <si>
    <t xml:space="preserve">Progress of work </t>
  </si>
  <si>
    <t>Document received 
(Yes/No)</t>
  </si>
  <si>
    <t>SC</t>
  </si>
  <si>
    <t>ST</t>
  </si>
  <si>
    <t>OBC</t>
  </si>
  <si>
    <t>GEN.</t>
  </si>
  <si>
    <t>Total Male</t>
  </si>
  <si>
    <t xml:space="preserve"> Total Female</t>
  </si>
  <si>
    <t>Total</t>
  </si>
  <si>
    <t>Total PWD</t>
  </si>
  <si>
    <t xml:space="preserve">Suggestion </t>
  </si>
  <si>
    <t>Male</t>
  </si>
  <si>
    <t>Female</t>
  </si>
  <si>
    <t>Total Teachers</t>
  </si>
  <si>
    <t>Girls</t>
  </si>
  <si>
    <t>Boys</t>
  </si>
  <si>
    <t>Total Students</t>
  </si>
  <si>
    <t xml:space="preserve">No. of Girls Going to High School from your village </t>
  </si>
  <si>
    <t xml:space="preserve">Total </t>
  </si>
  <si>
    <t>Population as per census 2011</t>
  </si>
  <si>
    <t>GEN+
OBC</t>
  </si>
  <si>
    <t>Mr. V.K. Jain, (AM)</t>
  </si>
  <si>
    <t>Mr. Parvej Pathan, Mr. Sadhan Singh</t>
  </si>
  <si>
    <t>28/11/2020</t>
  </si>
  <si>
    <t>B.T. completed</t>
  </si>
  <si>
    <t>N</t>
  </si>
  <si>
    <t>Enhancement Required</t>
  </si>
  <si>
    <t>27/11/2020</t>
  </si>
  <si>
    <t>Earthwork completed</t>
  </si>
  <si>
    <t>29/11/2020</t>
  </si>
  <si>
    <t>Mr. Sanjay Kushwaha, S/E</t>
  </si>
  <si>
    <t>Mr. Yogesh Kumar Shrivastawa, Mr. Jahangir Khan</t>
  </si>
  <si>
    <t>26/11/2020</t>
  </si>
  <si>
    <t>Earthwork completed, GSB and CD work ongoing</t>
  </si>
  <si>
    <t>Approach Required</t>
  </si>
  <si>
    <t>Mr. Juber Khan, S/E</t>
  </si>
  <si>
    <t>Mr. Ravi Parihar, Mr. Sunil Verma</t>
  </si>
  <si>
    <t>B.T., C.C. work completed furniture and shoulder remaining</t>
  </si>
  <si>
    <t>Mr. Anand Kumar, ARE</t>
  </si>
  <si>
    <t>Earthwork ongoing</t>
  </si>
  <si>
    <t>Mr. M.K. Goyal, A/M</t>
  </si>
  <si>
    <t>Mr. Sourabh Jain</t>
  </si>
  <si>
    <t>B.T. work completed, C.C. furniture and shoulder work remains</t>
  </si>
  <si>
    <t>B.T., C.C. work completed, Furniture and shoulder work remains</t>
  </si>
  <si>
    <t>GSB work ongoing</t>
  </si>
  <si>
    <t>Mr. G.P. Nagar, SE</t>
  </si>
  <si>
    <t>13/01/2021</t>
  </si>
  <si>
    <t>B.T., C.C. work completed, Furniture Remains</t>
  </si>
  <si>
    <t>Work not started</t>
  </si>
  <si>
    <t xml:space="preserve">Bithali to Mohgaon </t>
  </si>
  <si>
    <t>Bhind - 2</t>
  </si>
  <si>
    <t xml:space="preserve">Mahadev to Barheta </t>
  </si>
  <si>
    <t>Rewa nagar pouch marg</t>
  </si>
  <si>
    <t>Shivpuri - 1</t>
  </si>
  <si>
    <t>Shivpuri  - 2</t>
  </si>
  <si>
    <t>Khargone - 1</t>
  </si>
  <si>
    <t>Rajgarh - 1</t>
  </si>
  <si>
    <t>Rajgarh - 2</t>
  </si>
  <si>
    <t>Rewa - 2</t>
  </si>
  <si>
    <t>MP13WBN06</t>
  </si>
  <si>
    <t>MP13WBN07</t>
  </si>
  <si>
    <t>Golakhedi to Barodiyakala</t>
  </si>
  <si>
    <t>Golakhedi to Patna</t>
  </si>
  <si>
    <t>Pathariya to Chak Churel Via Bhurakhedi</t>
  </si>
  <si>
    <t>By pass to By pass Bajrangarh</t>
  </si>
  <si>
    <t xml:space="preserve"> Ambadi to Partapur</t>
  </si>
  <si>
    <t>Chindewani to Jamlapani</t>
  </si>
  <si>
    <t>Mothar to Manegaon</t>
  </si>
  <si>
    <t xml:space="preserve"> Kudalikhurd to Khaswada</t>
  </si>
  <si>
    <t>Talpipariya to Ghaghar Talai</t>
  </si>
  <si>
    <t>Duari to Dhauchat</t>
  </si>
  <si>
    <t>Is it in a Tribal block (Y/N)</t>
  </si>
  <si>
    <t>Land Transfer required (Y/N)</t>
  </si>
  <si>
    <t>Type of Structure (Private/ community)</t>
  </si>
  <si>
    <t>Extent of impact in %[2] &amp; Area in sq.mtr</t>
  </si>
  <si>
    <t>Mitigation for impacts</t>
  </si>
  <si>
    <t xml:space="preserve">Remarks, if any </t>
  </si>
  <si>
    <t>Y</t>
  </si>
  <si>
    <t>The PAP agreed to provide the land for road construction but feared to sign MOU, Inspire of convincing and detailing about MOU PAP did not singe MOU, there are only 2 PAP detail is enclosed in SMF Doc.</t>
  </si>
  <si>
    <t xml:space="preserve">N </t>
  </si>
  <si>
    <t>Encrochers</t>
  </si>
  <si>
    <t>MOU Done</t>
  </si>
  <si>
    <t>Does Habitation’s share of ST population exceed 10% total population  (N/N) [4]</t>
  </si>
  <si>
    <t>If response to 10 is Nes, then indicate if FPIC[3] was conducted and broad communitN consent was obtained for project (N/N)</t>
  </si>
  <si>
    <t>Private - Temporary Fensing</t>
  </si>
  <si>
    <t>Private - Kaccha Platform and Temporary Fensing</t>
  </si>
  <si>
    <t>Private - Kaccha Platform</t>
  </si>
  <si>
    <t>MOU obtained</t>
  </si>
  <si>
    <t>Any impact on roadside  structures[1] (Y/N)</t>
  </si>
  <si>
    <t>6200
(Other )</t>
  </si>
  <si>
    <t>5600
(Other)</t>
  </si>
  <si>
    <t>Land Area (in m2) and type of land (Farmland/homestead/community/other</t>
  </si>
  <si>
    <t>2600
(Other )</t>
  </si>
  <si>
    <t>7000
(Other )</t>
  </si>
  <si>
    <t>2000
(Other )</t>
  </si>
  <si>
    <t>5140
(Other )</t>
  </si>
  <si>
    <t>5500
(Other )</t>
  </si>
  <si>
    <t>6400
(Other )</t>
  </si>
  <si>
    <t>7200
(Other )</t>
  </si>
  <si>
    <t xml:space="preserve">9900
(Other ) </t>
  </si>
  <si>
    <t>9600
(Other )</t>
  </si>
  <si>
    <t>9000
(Other)</t>
  </si>
  <si>
    <t>4400
(Other)</t>
  </si>
  <si>
    <t>9300
(Other)</t>
  </si>
  <si>
    <t>9900
(Other )</t>
  </si>
  <si>
    <t>9800
(Other )</t>
  </si>
  <si>
    <t>13900
(Other )</t>
  </si>
  <si>
    <t>8100
(Other )</t>
  </si>
  <si>
    <t>5000
(Other )</t>
  </si>
  <si>
    <t>4200
(Other )</t>
  </si>
  <si>
    <t>7600
(Other )</t>
  </si>
  <si>
    <t>8900
(Other )</t>
  </si>
  <si>
    <t>4900
(Other)</t>
  </si>
  <si>
    <t>7600
(Other)</t>
  </si>
  <si>
    <t>6400
(Other)</t>
  </si>
  <si>
    <t>4850
(Other )</t>
  </si>
  <si>
    <t>5100
(Other)</t>
  </si>
  <si>
    <t>5400
(Other)</t>
  </si>
  <si>
    <t>6500
(Other)</t>
  </si>
  <si>
    <t>8000
(Other)</t>
  </si>
  <si>
    <t>8200
(Other )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</si>
</sst>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3"/>
      <color rgb="FF000000"/>
      <name val="Kruti Dev 010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5"/>
      <name val="Times New Roman"/>
      <family val="1"/>
    </font>
    <font>
      <b/>
      <sz val="25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3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8" fillId="0" borderId="0"/>
    <xf numFmtId="0" fontId="8" fillId="0" borderId="0"/>
  </cellStyleXfs>
  <cellXfs count="2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3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2" fontId="6" fillId="4" borderId="1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" fontId="6" fillId="6" borderId="1" xfId="2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2" fontId="6" fillId="7" borderId="1" xfId="2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2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left" vertical="center" wrapText="1"/>
    </xf>
    <xf numFmtId="2" fontId="16" fillId="11" borderId="1" xfId="0" applyNumberFormat="1" applyFont="1" applyFill="1" applyBorder="1" applyAlignment="1">
      <alignment horizontal="center" vertical="center" wrapText="1"/>
    </xf>
    <xf numFmtId="0" fontId="13" fillId="11" borderId="1" xfId="2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2" fontId="13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left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2" fontId="15" fillId="11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2" fontId="9" fillId="0" borderId="1" xfId="3" applyNumberFormat="1" applyFont="1" applyFill="1" applyBorder="1" applyAlignment="1">
      <alignment horizontal="center" vertical="center" wrapText="1"/>
    </xf>
    <xf numFmtId="2" fontId="24" fillId="0" borderId="1" xfId="3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8" borderId="1" xfId="1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0" fontId="13" fillId="8" borderId="5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 wrapText="1"/>
    </xf>
    <xf numFmtId="0" fontId="13" fillId="8" borderId="5" xfId="1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1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3" fillId="8" borderId="3" xfId="1" applyFont="1" applyFill="1" applyBorder="1" applyAlignment="1">
      <alignment horizontal="center" vertical="center" wrapText="1"/>
    </xf>
    <xf numFmtId="0" fontId="23" fillId="8" borderId="5" xfId="1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</cellXfs>
  <cellStyles count="5">
    <cellStyle name="Good" xfId="1" builtinId="26"/>
    <cellStyle name="Normal" xfId="0" builtinId="0"/>
    <cellStyle name="Normal 11" xfId="3"/>
    <cellStyle name="Normal 2 2" xfId="4"/>
    <cellStyle name="Normal 3" xfId="2"/>
  </cellStyles>
  <dxfs count="37"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  <dxf>
      <font>
        <u val="none"/>
        <color theme="5" tint="-0.24994659260841701"/>
      </font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19"/>
  <sheetViews>
    <sheetView view="pageBreakPreview" zoomScale="145" zoomScaleSheetLayoutView="145" workbookViewId="0">
      <pane xSplit="2" ySplit="1" topLeftCell="C5" activePane="bottomRight" state="frozen"/>
      <selection pane="topRight" activeCell="B1" sqref="B1"/>
      <selection pane="bottomLeft" activeCell="A2" sqref="A2"/>
      <selection pane="bottomRight" activeCell="A11" sqref="A11:XFD11"/>
    </sheetView>
  </sheetViews>
  <sheetFormatPr defaultRowHeight="15"/>
  <cols>
    <col min="1" max="1" width="9.140625" style="11"/>
    <col min="2" max="2" width="15.140625" style="11" bestFit="1" customWidth="1"/>
    <col min="3" max="3" width="14.7109375" style="11" bestFit="1" customWidth="1"/>
    <col min="4" max="4" width="14.85546875" style="11" customWidth="1"/>
    <col min="5" max="5" width="47.28515625" style="11" bestFit="1" customWidth="1"/>
    <col min="6" max="6" width="12.28515625" style="11" bestFit="1" customWidth="1"/>
    <col min="7" max="16384" width="9.140625" style="11"/>
  </cols>
  <sheetData>
    <row r="1" spans="1:7" s="5" customFormat="1">
      <c r="A1" s="36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spans="1:7" s="62" customFormat="1">
      <c r="A2" s="58">
        <v>1</v>
      </c>
      <c r="B2" s="59" t="s">
        <v>111</v>
      </c>
      <c r="C2" s="59" t="s">
        <v>112</v>
      </c>
      <c r="D2" s="59" t="s">
        <v>8</v>
      </c>
      <c r="E2" s="60" t="s">
        <v>113</v>
      </c>
      <c r="F2" s="61">
        <v>1.5</v>
      </c>
      <c r="G2" s="62">
        <v>128.69920000000002</v>
      </c>
    </row>
    <row r="3" spans="1:7" s="62" customFormat="1" ht="33.75" customHeight="1">
      <c r="A3" s="58">
        <v>2</v>
      </c>
      <c r="B3" s="59" t="s">
        <v>114</v>
      </c>
      <c r="C3" s="59" t="s">
        <v>115</v>
      </c>
      <c r="D3" s="59" t="s">
        <v>10</v>
      </c>
      <c r="E3" s="63" t="s">
        <v>116</v>
      </c>
      <c r="F3" s="64">
        <v>3.15</v>
      </c>
      <c r="G3" s="62">
        <v>219.81119999999999</v>
      </c>
    </row>
    <row r="4" spans="1:7" s="62" customFormat="1">
      <c r="A4" s="58">
        <v>3</v>
      </c>
      <c r="B4" s="59" t="s">
        <v>114</v>
      </c>
      <c r="C4" s="59" t="s">
        <v>115</v>
      </c>
      <c r="D4" s="59" t="s">
        <v>10</v>
      </c>
      <c r="E4" s="63" t="s">
        <v>117</v>
      </c>
      <c r="F4" s="64">
        <v>2.5</v>
      </c>
      <c r="G4" s="62">
        <v>160.12639999999999</v>
      </c>
    </row>
    <row r="5" spans="1:7" s="62" customFormat="1">
      <c r="A5" s="58">
        <v>4</v>
      </c>
      <c r="B5" s="59" t="s">
        <v>114</v>
      </c>
      <c r="C5" s="59" t="s">
        <v>115</v>
      </c>
      <c r="D5" s="59" t="s">
        <v>10</v>
      </c>
      <c r="E5" s="63" t="s">
        <v>118</v>
      </c>
      <c r="F5" s="65">
        <v>3.85</v>
      </c>
      <c r="G5" s="62">
        <v>201.58880000000002</v>
      </c>
    </row>
    <row r="6" spans="1:7" s="62" customFormat="1">
      <c r="A6" s="58">
        <v>5</v>
      </c>
      <c r="B6" s="59" t="s">
        <v>114</v>
      </c>
      <c r="C6" s="59" t="s">
        <v>115</v>
      </c>
      <c r="D6" s="59" t="s">
        <v>10</v>
      </c>
      <c r="E6" s="63" t="s">
        <v>119</v>
      </c>
      <c r="F6" s="65">
        <v>2.78</v>
      </c>
      <c r="G6" s="62">
        <v>132.38400000000001</v>
      </c>
    </row>
    <row r="7" spans="1:7" s="62" customFormat="1">
      <c r="A7" s="58">
        <v>6</v>
      </c>
      <c r="B7" s="59" t="s">
        <v>120</v>
      </c>
      <c r="C7" s="59" t="s">
        <v>120</v>
      </c>
      <c r="D7" s="59" t="s">
        <v>13</v>
      </c>
      <c r="E7" s="63" t="s">
        <v>121</v>
      </c>
      <c r="F7" s="61">
        <v>2.96</v>
      </c>
      <c r="G7" s="62">
        <v>223.92160000000001</v>
      </c>
    </row>
    <row r="8" spans="1:7" s="62" customFormat="1">
      <c r="A8" s="58">
        <v>7</v>
      </c>
      <c r="B8" s="59" t="s">
        <v>122</v>
      </c>
      <c r="C8" s="59" t="s">
        <v>122</v>
      </c>
      <c r="D8" s="59" t="s">
        <v>14</v>
      </c>
      <c r="E8" s="60" t="s">
        <v>123</v>
      </c>
      <c r="F8" s="61">
        <v>4</v>
      </c>
      <c r="G8" s="62">
        <v>304.9984</v>
      </c>
    </row>
    <row r="9" spans="1:7">
      <c r="A9" s="10">
        <v>8</v>
      </c>
      <c r="B9" s="6" t="s">
        <v>37</v>
      </c>
      <c r="C9" s="6" t="s">
        <v>124</v>
      </c>
      <c r="D9" s="7" t="s">
        <v>38</v>
      </c>
      <c r="E9" s="14" t="s">
        <v>125</v>
      </c>
      <c r="F9" s="9">
        <v>1.6</v>
      </c>
      <c r="G9" s="11">
        <v>123.6816</v>
      </c>
    </row>
    <row r="10" spans="1:7">
      <c r="A10" s="10">
        <v>9</v>
      </c>
      <c r="B10" s="6" t="s">
        <v>126</v>
      </c>
      <c r="C10" s="6" t="s">
        <v>127</v>
      </c>
      <c r="D10" s="6" t="s">
        <v>39</v>
      </c>
      <c r="E10" s="1" t="s">
        <v>128</v>
      </c>
      <c r="F10" s="15">
        <v>2.38</v>
      </c>
      <c r="G10" s="11">
        <v>156.49760000000003</v>
      </c>
    </row>
    <row r="11" spans="1:7">
      <c r="A11" s="10">
        <v>10</v>
      </c>
      <c r="B11" s="6" t="s">
        <v>129</v>
      </c>
      <c r="C11" s="6" t="s">
        <v>130</v>
      </c>
      <c r="D11" s="6" t="s">
        <v>131</v>
      </c>
      <c r="E11" s="1" t="s">
        <v>132</v>
      </c>
      <c r="F11" s="15">
        <v>3.65</v>
      </c>
      <c r="G11" s="11">
        <v>214.07680000000002</v>
      </c>
    </row>
    <row r="12" spans="1:7">
      <c r="A12" s="10">
        <v>11</v>
      </c>
      <c r="B12" s="6" t="s">
        <v>133</v>
      </c>
      <c r="C12" s="6" t="s">
        <v>134</v>
      </c>
      <c r="D12" s="6" t="s">
        <v>135</v>
      </c>
      <c r="E12" s="1" t="s">
        <v>136</v>
      </c>
      <c r="F12" s="15">
        <v>13.4</v>
      </c>
      <c r="G12" s="11">
        <v>781.37919999999997</v>
      </c>
    </row>
    <row r="13" spans="1:7">
      <c r="A13" s="10">
        <v>12</v>
      </c>
      <c r="B13" s="6" t="s">
        <v>133</v>
      </c>
      <c r="C13" s="6" t="s">
        <v>137</v>
      </c>
      <c r="D13" s="7" t="s">
        <v>138</v>
      </c>
      <c r="E13" s="16" t="s">
        <v>139</v>
      </c>
      <c r="F13" s="17">
        <v>4.3499999999999996</v>
      </c>
      <c r="G13" s="11">
        <v>297.36</v>
      </c>
    </row>
    <row r="14" spans="1:7">
      <c r="A14" s="10">
        <v>13</v>
      </c>
      <c r="B14" s="6" t="s">
        <v>47</v>
      </c>
      <c r="C14" s="6" t="s">
        <v>47</v>
      </c>
      <c r="D14" s="7" t="s">
        <v>140</v>
      </c>
      <c r="E14" s="16" t="s">
        <v>141</v>
      </c>
      <c r="F14" s="17">
        <v>7</v>
      </c>
      <c r="G14" s="11">
        <v>442.26560000000001</v>
      </c>
    </row>
    <row r="15" spans="1:7">
      <c r="A15" s="10">
        <v>14</v>
      </c>
      <c r="B15" s="6" t="s">
        <v>47</v>
      </c>
      <c r="C15" s="6" t="s">
        <v>47</v>
      </c>
      <c r="D15" s="7" t="s">
        <v>140</v>
      </c>
      <c r="E15" s="18" t="s">
        <v>142</v>
      </c>
      <c r="F15" s="19">
        <v>0.8</v>
      </c>
      <c r="G15" s="11">
        <v>66.270399999999995</v>
      </c>
    </row>
    <row r="16" spans="1:7">
      <c r="A16" s="10">
        <v>15</v>
      </c>
      <c r="B16" s="6" t="s">
        <v>47</v>
      </c>
      <c r="C16" s="6" t="s">
        <v>47</v>
      </c>
      <c r="D16" s="7" t="s">
        <v>140</v>
      </c>
      <c r="E16" s="18" t="s">
        <v>143</v>
      </c>
      <c r="F16" s="19">
        <v>8.4</v>
      </c>
      <c r="G16" s="11">
        <v>519.2432</v>
      </c>
    </row>
    <row r="17" spans="1:7">
      <c r="A17" s="10">
        <v>16</v>
      </c>
      <c r="B17" s="6" t="s">
        <v>47</v>
      </c>
      <c r="C17" s="6" t="s">
        <v>47</v>
      </c>
      <c r="D17" s="7" t="s">
        <v>144</v>
      </c>
      <c r="E17" s="18" t="s">
        <v>145</v>
      </c>
      <c r="F17" s="19">
        <v>2.6</v>
      </c>
      <c r="G17" s="11">
        <v>250.82400000000001</v>
      </c>
    </row>
    <row r="18" spans="1:7">
      <c r="A18" s="10">
        <v>17</v>
      </c>
      <c r="B18" s="6" t="s">
        <v>47</v>
      </c>
      <c r="C18" s="6" t="s">
        <v>47</v>
      </c>
      <c r="D18" s="7" t="s">
        <v>144</v>
      </c>
      <c r="E18" s="18" t="s">
        <v>146</v>
      </c>
      <c r="F18" s="19">
        <v>2.2000000000000002</v>
      </c>
      <c r="G18" s="11">
        <v>181.80960000000002</v>
      </c>
    </row>
    <row r="19" spans="1:7">
      <c r="A19" s="10">
        <v>18</v>
      </c>
      <c r="B19" s="6" t="s">
        <v>47</v>
      </c>
      <c r="C19" s="6" t="s">
        <v>47</v>
      </c>
      <c r="D19" s="7" t="s">
        <v>147</v>
      </c>
      <c r="E19" s="20" t="s">
        <v>148</v>
      </c>
      <c r="F19" s="19">
        <v>2.5</v>
      </c>
      <c r="G19" s="11">
        <v>181.0256</v>
      </c>
    </row>
    <row r="20" spans="1:7">
      <c r="A20" s="10">
        <v>19</v>
      </c>
      <c r="B20" s="6" t="s">
        <v>149</v>
      </c>
      <c r="C20" s="6" t="s">
        <v>48</v>
      </c>
      <c r="D20" s="7" t="s">
        <v>150</v>
      </c>
      <c r="E20" s="20" t="s">
        <v>151</v>
      </c>
      <c r="F20" s="19">
        <v>4.8</v>
      </c>
      <c r="G20" s="11">
        <v>279.24959999999999</v>
      </c>
    </row>
    <row r="21" spans="1:7">
      <c r="A21" s="10">
        <v>20</v>
      </c>
      <c r="B21" s="6" t="s">
        <v>152</v>
      </c>
      <c r="C21" s="6" t="s">
        <v>152</v>
      </c>
      <c r="D21" s="7" t="s">
        <v>153</v>
      </c>
      <c r="E21" s="20" t="s">
        <v>154</v>
      </c>
      <c r="F21" s="21">
        <v>4.25</v>
      </c>
      <c r="G21" s="11">
        <v>306.43200000000002</v>
      </c>
    </row>
    <row r="22" spans="1:7">
      <c r="A22" s="10">
        <v>21</v>
      </c>
      <c r="B22" s="6" t="s">
        <v>152</v>
      </c>
      <c r="C22" s="6" t="s">
        <v>152</v>
      </c>
      <c r="D22" s="7" t="s">
        <v>155</v>
      </c>
      <c r="E22" s="22" t="s">
        <v>156</v>
      </c>
      <c r="F22" s="9">
        <v>1.3</v>
      </c>
      <c r="G22" s="11">
        <v>104.7088</v>
      </c>
    </row>
    <row r="23" spans="1:7">
      <c r="A23" s="10">
        <v>22</v>
      </c>
      <c r="B23" s="6" t="s">
        <v>152</v>
      </c>
      <c r="C23" s="6" t="s">
        <v>152</v>
      </c>
      <c r="D23" s="7" t="s">
        <v>155</v>
      </c>
      <c r="E23" s="8" t="s">
        <v>157</v>
      </c>
      <c r="F23" s="9">
        <v>1.4</v>
      </c>
      <c r="G23" s="11">
        <v>78.489599999999996</v>
      </c>
    </row>
    <row r="24" spans="1:7">
      <c r="A24" s="10">
        <v>23</v>
      </c>
      <c r="B24" s="6" t="s">
        <v>158</v>
      </c>
      <c r="C24" s="6" t="s">
        <v>159</v>
      </c>
      <c r="D24" s="7" t="s">
        <v>160</v>
      </c>
      <c r="E24" s="8" t="s">
        <v>161</v>
      </c>
      <c r="F24" s="9">
        <v>2.15</v>
      </c>
      <c r="G24" s="11">
        <v>156.03840000000002</v>
      </c>
    </row>
    <row r="25" spans="1:7">
      <c r="A25" s="10">
        <v>24</v>
      </c>
      <c r="B25" s="6" t="s">
        <v>158</v>
      </c>
      <c r="C25" s="6" t="s">
        <v>162</v>
      </c>
      <c r="D25" s="7" t="s">
        <v>163</v>
      </c>
      <c r="E25" s="8" t="s">
        <v>164</v>
      </c>
      <c r="F25" s="9">
        <v>2.9</v>
      </c>
      <c r="G25" s="11">
        <v>174.29439999999997</v>
      </c>
    </row>
    <row r="26" spans="1:7">
      <c r="A26" s="10">
        <v>25</v>
      </c>
      <c r="B26" s="6" t="s">
        <v>158</v>
      </c>
      <c r="C26" s="6" t="s">
        <v>162</v>
      </c>
      <c r="D26" s="7" t="s">
        <v>163</v>
      </c>
      <c r="E26" s="22" t="s">
        <v>165</v>
      </c>
      <c r="F26" s="9">
        <v>1.7</v>
      </c>
      <c r="G26" s="11">
        <v>104.8768</v>
      </c>
    </row>
    <row r="27" spans="1:7">
      <c r="A27" s="10">
        <v>26</v>
      </c>
      <c r="B27" s="6" t="s">
        <v>158</v>
      </c>
      <c r="C27" s="6" t="s">
        <v>162</v>
      </c>
      <c r="D27" s="7" t="s">
        <v>163</v>
      </c>
      <c r="E27" s="22" t="s">
        <v>166</v>
      </c>
      <c r="F27" s="17">
        <v>5.3</v>
      </c>
      <c r="G27" s="11">
        <v>314.33920000000001</v>
      </c>
    </row>
    <row r="28" spans="1:7">
      <c r="A28" s="10">
        <v>27</v>
      </c>
      <c r="B28" s="6" t="s">
        <v>158</v>
      </c>
      <c r="C28" s="6" t="s">
        <v>162</v>
      </c>
      <c r="D28" s="7" t="s">
        <v>167</v>
      </c>
      <c r="E28" s="22" t="s">
        <v>168</v>
      </c>
      <c r="F28" s="17">
        <v>3.31</v>
      </c>
      <c r="G28" s="11">
        <v>202.4512</v>
      </c>
    </row>
    <row r="29" spans="1:7">
      <c r="A29" s="10">
        <v>28</v>
      </c>
      <c r="B29" s="6" t="s">
        <v>158</v>
      </c>
      <c r="C29" s="6" t="s">
        <v>162</v>
      </c>
      <c r="D29" s="7" t="s">
        <v>167</v>
      </c>
      <c r="E29" s="22" t="s">
        <v>169</v>
      </c>
      <c r="F29" s="17">
        <v>1.26</v>
      </c>
      <c r="G29" s="11">
        <v>79.822399999999988</v>
      </c>
    </row>
    <row r="30" spans="1:7" ht="15.75">
      <c r="A30" s="10">
        <v>29</v>
      </c>
      <c r="B30" s="6" t="s">
        <v>170</v>
      </c>
      <c r="C30" s="6" t="s">
        <v>171</v>
      </c>
      <c r="D30" s="23" t="s">
        <v>172</v>
      </c>
      <c r="E30" s="24" t="s">
        <v>173</v>
      </c>
      <c r="F30" s="9">
        <v>8.9</v>
      </c>
      <c r="G30" s="11">
        <v>349.61920000000003</v>
      </c>
    </row>
    <row r="31" spans="1:7" ht="15.75">
      <c r="A31" s="10">
        <v>30</v>
      </c>
      <c r="B31" s="6" t="s">
        <v>174</v>
      </c>
      <c r="C31" s="6" t="s">
        <v>175</v>
      </c>
      <c r="D31" s="23" t="s">
        <v>176</v>
      </c>
      <c r="E31" s="24" t="s">
        <v>53</v>
      </c>
      <c r="F31" s="9">
        <v>9.1999999999999993</v>
      </c>
      <c r="G31" s="11">
        <v>624.63520000000005</v>
      </c>
    </row>
    <row r="32" spans="1:7" ht="15.75">
      <c r="A32" s="10">
        <v>31</v>
      </c>
      <c r="B32" s="6" t="s">
        <v>174</v>
      </c>
      <c r="C32" s="6" t="s">
        <v>175</v>
      </c>
      <c r="D32" s="23" t="s">
        <v>177</v>
      </c>
      <c r="E32" s="24" t="s">
        <v>54</v>
      </c>
      <c r="F32" s="9">
        <v>2.7</v>
      </c>
      <c r="G32" s="11">
        <v>204.47839999999999</v>
      </c>
    </row>
    <row r="33" spans="1:7" ht="30">
      <c r="A33" s="10">
        <v>32</v>
      </c>
      <c r="B33" s="6" t="s">
        <v>174</v>
      </c>
      <c r="C33" s="6" t="s">
        <v>175</v>
      </c>
      <c r="D33" s="7" t="s">
        <v>177</v>
      </c>
      <c r="E33" s="22" t="s">
        <v>55</v>
      </c>
      <c r="F33" s="25">
        <v>5.6</v>
      </c>
      <c r="G33" s="11">
        <v>384.74239999999998</v>
      </c>
    </row>
    <row r="34" spans="1:7">
      <c r="A34" s="10">
        <v>33</v>
      </c>
      <c r="B34" s="6" t="s">
        <v>174</v>
      </c>
      <c r="C34" s="6" t="s">
        <v>175</v>
      </c>
      <c r="D34" s="7" t="s">
        <v>178</v>
      </c>
      <c r="E34" s="22" t="s">
        <v>179</v>
      </c>
      <c r="F34" s="25">
        <v>2.35</v>
      </c>
      <c r="G34" s="11">
        <v>132.13759999999999</v>
      </c>
    </row>
    <row r="35" spans="1:7">
      <c r="A35" s="10">
        <v>34</v>
      </c>
      <c r="B35" s="6" t="s">
        <v>174</v>
      </c>
      <c r="C35" s="6" t="s">
        <v>175</v>
      </c>
      <c r="D35" s="7" t="s">
        <v>178</v>
      </c>
      <c r="E35" s="26" t="s">
        <v>180</v>
      </c>
      <c r="F35" s="9">
        <v>11.2</v>
      </c>
      <c r="G35" s="11">
        <v>742.28</v>
      </c>
    </row>
    <row r="36" spans="1:7">
      <c r="A36" s="10">
        <v>35</v>
      </c>
      <c r="B36" s="6" t="s">
        <v>174</v>
      </c>
      <c r="C36" s="6" t="s">
        <v>181</v>
      </c>
      <c r="D36" s="7" t="s">
        <v>182</v>
      </c>
      <c r="E36" s="8" t="s">
        <v>183</v>
      </c>
      <c r="F36" s="9">
        <v>6.2</v>
      </c>
      <c r="G36" s="11">
        <v>428.3888</v>
      </c>
    </row>
    <row r="37" spans="1:7" s="40" customFormat="1">
      <c r="A37" s="10">
        <v>36</v>
      </c>
      <c r="B37" s="37" t="s">
        <v>174</v>
      </c>
      <c r="C37" s="37" t="s">
        <v>181</v>
      </c>
      <c r="D37" s="37" t="s">
        <v>184</v>
      </c>
      <c r="E37" s="38" t="s">
        <v>185</v>
      </c>
      <c r="F37" s="39">
        <v>6.5</v>
      </c>
      <c r="G37" s="40">
        <v>401.06080000000003</v>
      </c>
    </row>
    <row r="38" spans="1:7">
      <c r="A38" s="10">
        <v>37</v>
      </c>
      <c r="B38" s="6" t="s">
        <v>174</v>
      </c>
      <c r="C38" s="6" t="s">
        <v>181</v>
      </c>
      <c r="D38" s="7" t="s">
        <v>186</v>
      </c>
      <c r="E38" s="26" t="s">
        <v>187</v>
      </c>
      <c r="F38" s="27">
        <v>20.6</v>
      </c>
      <c r="G38" s="11">
        <v>1240.3552</v>
      </c>
    </row>
    <row r="39" spans="1:7">
      <c r="A39" s="10">
        <v>38</v>
      </c>
      <c r="B39" s="6" t="s">
        <v>174</v>
      </c>
      <c r="C39" s="6" t="s">
        <v>181</v>
      </c>
      <c r="D39" s="7" t="s">
        <v>188</v>
      </c>
      <c r="E39" s="26" t="s">
        <v>189</v>
      </c>
      <c r="F39" s="27">
        <v>2.83</v>
      </c>
      <c r="G39" s="11">
        <v>170.63200000000003</v>
      </c>
    </row>
    <row r="40" spans="1:7">
      <c r="A40" s="10">
        <v>39</v>
      </c>
      <c r="B40" s="6" t="s">
        <v>174</v>
      </c>
      <c r="C40" s="6" t="s">
        <v>181</v>
      </c>
      <c r="D40" s="7" t="s">
        <v>188</v>
      </c>
      <c r="E40" s="8" t="s">
        <v>190</v>
      </c>
      <c r="F40" s="9">
        <v>5.35</v>
      </c>
      <c r="G40" s="11">
        <v>338.92320000000001</v>
      </c>
    </row>
    <row r="41" spans="1:7">
      <c r="A41" s="10">
        <v>40</v>
      </c>
      <c r="B41" s="6" t="s">
        <v>191</v>
      </c>
      <c r="C41" s="6" t="s">
        <v>191</v>
      </c>
      <c r="D41" s="7" t="s">
        <v>192</v>
      </c>
      <c r="E41" s="8" t="s">
        <v>193</v>
      </c>
      <c r="F41" s="9">
        <v>4.78</v>
      </c>
      <c r="G41" s="11">
        <v>288.77856000000003</v>
      </c>
    </row>
    <row r="42" spans="1:7">
      <c r="A42" s="10">
        <v>41</v>
      </c>
      <c r="B42" s="6" t="s">
        <v>191</v>
      </c>
      <c r="C42" s="6" t="s">
        <v>191</v>
      </c>
      <c r="D42" s="7" t="s">
        <v>192</v>
      </c>
      <c r="E42" s="28" t="s">
        <v>194</v>
      </c>
      <c r="F42" s="29">
        <v>2.6749999999999998</v>
      </c>
      <c r="G42" s="11">
        <v>150.76432</v>
      </c>
    </row>
    <row r="43" spans="1:7">
      <c r="A43" s="10">
        <v>42</v>
      </c>
      <c r="B43" s="6" t="s">
        <v>191</v>
      </c>
      <c r="C43" s="6" t="s">
        <v>191</v>
      </c>
      <c r="D43" s="7" t="s">
        <v>192</v>
      </c>
      <c r="E43" s="28" t="s">
        <v>195</v>
      </c>
      <c r="F43" s="29">
        <v>2.95</v>
      </c>
      <c r="G43" s="11">
        <v>190.12</v>
      </c>
    </row>
    <row r="44" spans="1:7">
      <c r="A44" s="10">
        <v>43</v>
      </c>
      <c r="B44" s="6" t="s">
        <v>191</v>
      </c>
      <c r="C44" s="6" t="s">
        <v>191</v>
      </c>
      <c r="D44" s="7" t="s">
        <v>192</v>
      </c>
      <c r="E44" s="28" t="s">
        <v>56</v>
      </c>
      <c r="F44" s="29">
        <v>2.0499999999999998</v>
      </c>
      <c r="G44" s="11">
        <v>164.04527999999999</v>
      </c>
    </row>
    <row r="45" spans="1:7">
      <c r="A45" s="10">
        <v>44</v>
      </c>
      <c r="B45" s="6" t="s">
        <v>191</v>
      </c>
      <c r="C45" s="6" t="s">
        <v>191</v>
      </c>
      <c r="D45" s="7" t="s">
        <v>192</v>
      </c>
      <c r="E45" s="28" t="s">
        <v>57</v>
      </c>
      <c r="F45" s="29">
        <v>2.8</v>
      </c>
      <c r="G45" s="11">
        <v>232.72255999999999</v>
      </c>
    </row>
    <row r="46" spans="1:7">
      <c r="A46" s="10">
        <v>45</v>
      </c>
      <c r="B46" s="6" t="s">
        <v>191</v>
      </c>
      <c r="C46" s="6" t="s">
        <v>191</v>
      </c>
      <c r="D46" s="7" t="s">
        <v>196</v>
      </c>
      <c r="E46" s="28" t="s">
        <v>197</v>
      </c>
      <c r="F46" s="29">
        <v>7.78</v>
      </c>
      <c r="G46" s="11">
        <v>490.67200000000003</v>
      </c>
    </row>
    <row r="47" spans="1:7">
      <c r="A47" s="10">
        <v>46</v>
      </c>
      <c r="B47" s="6" t="s">
        <v>198</v>
      </c>
      <c r="C47" s="6" t="s">
        <v>199</v>
      </c>
      <c r="D47" s="7" t="s">
        <v>200</v>
      </c>
      <c r="E47" s="8" t="s">
        <v>201</v>
      </c>
      <c r="F47" s="9">
        <v>1.7</v>
      </c>
      <c r="G47" s="11">
        <v>99.467200000000005</v>
      </c>
    </row>
    <row r="48" spans="1:7">
      <c r="A48" s="10">
        <v>47</v>
      </c>
      <c r="B48" s="6" t="s">
        <v>198</v>
      </c>
      <c r="C48" s="6" t="s">
        <v>199</v>
      </c>
      <c r="D48" s="7" t="s">
        <v>200</v>
      </c>
      <c r="E48" s="22" t="s">
        <v>202</v>
      </c>
      <c r="F48" s="30">
        <v>2.0499999999999998</v>
      </c>
      <c r="G48" s="11">
        <v>118.2272</v>
      </c>
    </row>
    <row r="49" spans="1:7">
      <c r="A49" s="10">
        <v>48</v>
      </c>
      <c r="B49" s="6" t="s">
        <v>198</v>
      </c>
      <c r="C49" s="6" t="s">
        <v>199</v>
      </c>
      <c r="D49" s="7" t="s">
        <v>203</v>
      </c>
      <c r="E49" s="22" t="s">
        <v>204</v>
      </c>
      <c r="F49" s="30">
        <v>2.7</v>
      </c>
      <c r="G49" s="11">
        <v>158.91679999999999</v>
      </c>
    </row>
    <row r="50" spans="1:7">
      <c r="A50" s="10">
        <v>49</v>
      </c>
      <c r="B50" s="6" t="s">
        <v>198</v>
      </c>
      <c r="C50" s="6" t="s">
        <v>199</v>
      </c>
      <c r="D50" s="7" t="s">
        <v>205</v>
      </c>
      <c r="E50" s="22" t="s">
        <v>206</v>
      </c>
      <c r="F50" s="2">
        <v>3.3</v>
      </c>
      <c r="G50" s="11">
        <v>231.56</v>
      </c>
    </row>
    <row r="51" spans="1:7">
      <c r="A51" s="10">
        <v>50</v>
      </c>
      <c r="B51" s="6" t="s">
        <v>198</v>
      </c>
      <c r="C51" s="6" t="s">
        <v>199</v>
      </c>
      <c r="D51" s="7" t="s">
        <v>205</v>
      </c>
      <c r="E51" s="22" t="s">
        <v>207</v>
      </c>
      <c r="F51" s="2">
        <v>3.55</v>
      </c>
      <c r="G51" s="11">
        <v>270.62560000000002</v>
      </c>
    </row>
    <row r="52" spans="1:7">
      <c r="A52" s="10">
        <v>51</v>
      </c>
      <c r="B52" s="6" t="s">
        <v>208</v>
      </c>
      <c r="C52" s="6" t="s">
        <v>209</v>
      </c>
      <c r="D52" s="7" t="s">
        <v>210</v>
      </c>
      <c r="E52" s="31" t="s">
        <v>211</v>
      </c>
      <c r="F52" s="2">
        <v>2.4</v>
      </c>
      <c r="G52" s="11">
        <v>167.7088</v>
      </c>
    </row>
    <row r="53" spans="1:7">
      <c r="A53" s="10">
        <v>52</v>
      </c>
      <c r="B53" s="6" t="s">
        <v>208</v>
      </c>
      <c r="C53" s="6" t="s">
        <v>212</v>
      </c>
      <c r="D53" s="7" t="s">
        <v>213</v>
      </c>
      <c r="E53" s="31" t="s">
        <v>214</v>
      </c>
      <c r="F53" s="2">
        <v>3.2</v>
      </c>
      <c r="G53" s="11">
        <v>188.52960000000002</v>
      </c>
    </row>
    <row r="54" spans="1:7">
      <c r="A54" s="10">
        <v>53</v>
      </c>
      <c r="B54" s="6" t="s">
        <v>208</v>
      </c>
      <c r="C54" s="6" t="s">
        <v>212</v>
      </c>
      <c r="D54" s="7" t="s">
        <v>213</v>
      </c>
      <c r="E54" s="31" t="s">
        <v>215</v>
      </c>
      <c r="F54" s="2">
        <v>4.9800000000000004</v>
      </c>
      <c r="G54" s="11">
        <v>261.81120000000004</v>
      </c>
    </row>
    <row r="55" spans="1:7">
      <c r="A55" s="10">
        <v>54</v>
      </c>
      <c r="B55" s="6" t="s">
        <v>208</v>
      </c>
      <c r="C55" s="6" t="s">
        <v>212</v>
      </c>
      <c r="D55" s="7" t="s">
        <v>216</v>
      </c>
      <c r="E55" s="31" t="s">
        <v>217</v>
      </c>
      <c r="F55" s="2">
        <v>6.33</v>
      </c>
      <c r="G55" s="11">
        <v>392.33600000000001</v>
      </c>
    </row>
    <row r="56" spans="1:7">
      <c r="A56" s="10">
        <v>55</v>
      </c>
      <c r="B56" s="6" t="s">
        <v>72</v>
      </c>
      <c r="C56" s="6" t="s">
        <v>72</v>
      </c>
      <c r="D56" s="7" t="s">
        <v>218</v>
      </c>
      <c r="E56" s="31" t="s">
        <v>219</v>
      </c>
      <c r="F56" s="2">
        <v>1.3</v>
      </c>
      <c r="G56" s="11">
        <v>80.796800000000005</v>
      </c>
    </row>
    <row r="57" spans="1:7">
      <c r="A57" s="10">
        <v>56</v>
      </c>
      <c r="B57" s="6" t="s">
        <v>72</v>
      </c>
      <c r="C57" s="6" t="s">
        <v>72</v>
      </c>
      <c r="D57" s="7" t="s">
        <v>218</v>
      </c>
      <c r="E57" s="8" t="s">
        <v>220</v>
      </c>
      <c r="F57" s="9">
        <v>2.4</v>
      </c>
      <c r="G57" s="11">
        <v>195.69759999999999</v>
      </c>
    </row>
    <row r="58" spans="1:7">
      <c r="A58" s="10">
        <v>57</v>
      </c>
      <c r="B58" s="6" t="s">
        <v>72</v>
      </c>
      <c r="C58" s="6" t="s">
        <v>72</v>
      </c>
      <c r="D58" s="7" t="s">
        <v>218</v>
      </c>
      <c r="E58" s="8" t="s">
        <v>221</v>
      </c>
      <c r="F58" s="9">
        <v>2.8279999999999998</v>
      </c>
      <c r="G58" s="11">
        <v>214.2336</v>
      </c>
    </row>
    <row r="59" spans="1:7">
      <c r="A59" s="10">
        <v>58</v>
      </c>
      <c r="B59" s="6" t="s">
        <v>72</v>
      </c>
      <c r="C59" s="6" t="s">
        <v>72</v>
      </c>
      <c r="D59" s="7" t="s">
        <v>222</v>
      </c>
      <c r="E59" s="8" t="s">
        <v>223</v>
      </c>
      <c r="F59" s="9">
        <v>1.32</v>
      </c>
      <c r="G59" s="11">
        <v>98.56</v>
      </c>
    </row>
    <row r="60" spans="1:7">
      <c r="A60" s="10">
        <v>59</v>
      </c>
      <c r="B60" s="6" t="s">
        <v>72</v>
      </c>
      <c r="C60" s="6" t="s">
        <v>72</v>
      </c>
      <c r="D60" s="7" t="s">
        <v>222</v>
      </c>
      <c r="E60" s="8" t="s">
        <v>224</v>
      </c>
      <c r="F60" s="9">
        <v>0.52</v>
      </c>
      <c r="G60" s="11">
        <v>33.667200000000001</v>
      </c>
    </row>
    <row r="61" spans="1:7">
      <c r="A61" s="10">
        <v>60</v>
      </c>
      <c r="B61" s="6" t="s">
        <v>72</v>
      </c>
      <c r="C61" s="6" t="s">
        <v>72</v>
      </c>
      <c r="D61" s="7" t="s">
        <v>225</v>
      </c>
      <c r="E61" s="8" t="s">
        <v>226</v>
      </c>
      <c r="F61" s="9">
        <v>2.95</v>
      </c>
      <c r="G61" s="11">
        <v>199.59520000000001</v>
      </c>
    </row>
    <row r="62" spans="1:7">
      <c r="A62" s="10">
        <v>61</v>
      </c>
      <c r="B62" s="6" t="s">
        <v>227</v>
      </c>
      <c r="C62" s="6" t="s">
        <v>227</v>
      </c>
      <c r="D62" s="7" t="s">
        <v>228</v>
      </c>
      <c r="E62" s="22" t="s">
        <v>229</v>
      </c>
      <c r="F62" s="9">
        <v>5.15</v>
      </c>
      <c r="G62" s="11">
        <v>342.05920000000003</v>
      </c>
    </row>
    <row r="63" spans="1:7">
      <c r="A63" s="10">
        <v>62</v>
      </c>
      <c r="B63" s="6" t="s">
        <v>230</v>
      </c>
      <c r="C63" s="6" t="s">
        <v>231</v>
      </c>
      <c r="D63" s="7" t="s">
        <v>232</v>
      </c>
      <c r="E63" s="28" t="s">
        <v>233</v>
      </c>
      <c r="F63" s="29">
        <v>2.8</v>
      </c>
      <c r="G63" s="11">
        <v>204.59040000000002</v>
      </c>
    </row>
    <row r="64" spans="1:7">
      <c r="A64" s="10">
        <v>63</v>
      </c>
      <c r="B64" s="6" t="s">
        <v>230</v>
      </c>
      <c r="C64" s="6" t="s">
        <v>231</v>
      </c>
      <c r="D64" s="7" t="s">
        <v>232</v>
      </c>
      <c r="E64" s="28" t="s">
        <v>234</v>
      </c>
      <c r="F64" s="29">
        <v>4.05</v>
      </c>
      <c r="G64" s="11">
        <v>260.52320000000003</v>
      </c>
    </row>
    <row r="65" spans="1:7">
      <c r="A65" s="10">
        <v>64</v>
      </c>
      <c r="B65" s="6" t="s">
        <v>230</v>
      </c>
      <c r="C65" s="6" t="s">
        <v>231</v>
      </c>
      <c r="D65" s="7" t="s">
        <v>235</v>
      </c>
      <c r="E65" s="28" t="s">
        <v>236</v>
      </c>
      <c r="F65" s="29">
        <v>5.25</v>
      </c>
      <c r="G65" s="11">
        <v>355.53280000000001</v>
      </c>
    </row>
    <row r="66" spans="1:7">
      <c r="A66" s="10">
        <v>65</v>
      </c>
      <c r="B66" s="6" t="s">
        <v>230</v>
      </c>
      <c r="C66" s="6" t="s">
        <v>231</v>
      </c>
      <c r="D66" s="7" t="s">
        <v>237</v>
      </c>
      <c r="E66" s="28" t="s">
        <v>238</v>
      </c>
      <c r="F66" s="29">
        <v>4.5999999999999996</v>
      </c>
      <c r="G66" s="11">
        <v>254.3184</v>
      </c>
    </row>
    <row r="67" spans="1:7">
      <c r="A67" s="10">
        <v>66</v>
      </c>
      <c r="B67" s="6" t="s">
        <v>230</v>
      </c>
      <c r="C67" s="6" t="s">
        <v>231</v>
      </c>
      <c r="D67" s="7" t="s">
        <v>239</v>
      </c>
      <c r="E67" s="28" t="s">
        <v>240</v>
      </c>
      <c r="F67" s="29">
        <v>1.2549999999999999</v>
      </c>
      <c r="G67" s="11">
        <v>79.923199999999994</v>
      </c>
    </row>
    <row r="68" spans="1:7">
      <c r="A68" s="10">
        <v>67</v>
      </c>
      <c r="B68" s="6" t="s">
        <v>230</v>
      </c>
      <c r="C68" s="6" t="s">
        <v>241</v>
      </c>
      <c r="D68" s="7" t="s">
        <v>242</v>
      </c>
      <c r="E68" s="28" t="s">
        <v>243</v>
      </c>
      <c r="F68" s="29">
        <v>3.29</v>
      </c>
      <c r="G68" s="11">
        <v>195.74239999999998</v>
      </c>
    </row>
    <row r="69" spans="1:7">
      <c r="A69" s="10">
        <v>68</v>
      </c>
      <c r="B69" s="6" t="s">
        <v>244</v>
      </c>
      <c r="C69" s="6" t="s">
        <v>244</v>
      </c>
      <c r="D69" s="7" t="s">
        <v>245</v>
      </c>
      <c r="E69" s="28" t="s">
        <v>246</v>
      </c>
      <c r="F69" s="29">
        <v>2.35</v>
      </c>
      <c r="G69" s="11">
        <v>151.04320000000001</v>
      </c>
    </row>
    <row r="70" spans="1:7">
      <c r="A70" s="10">
        <v>69</v>
      </c>
      <c r="B70" s="6" t="s">
        <v>244</v>
      </c>
      <c r="C70" s="6" t="s">
        <v>244</v>
      </c>
      <c r="D70" s="7" t="s">
        <v>245</v>
      </c>
      <c r="E70" s="8" t="s">
        <v>247</v>
      </c>
      <c r="F70" s="9">
        <v>3.21</v>
      </c>
      <c r="G70" s="11">
        <v>192.4384</v>
      </c>
    </row>
    <row r="71" spans="1:7">
      <c r="A71" s="10">
        <v>70</v>
      </c>
      <c r="B71" s="6" t="s">
        <v>244</v>
      </c>
      <c r="C71" s="6" t="s">
        <v>244</v>
      </c>
      <c r="D71" s="7" t="s">
        <v>245</v>
      </c>
      <c r="E71" s="8" t="s">
        <v>248</v>
      </c>
      <c r="F71" s="9">
        <v>2.5499999999999998</v>
      </c>
      <c r="G71" s="11">
        <v>160.4736</v>
      </c>
    </row>
    <row r="72" spans="1:7">
      <c r="A72" s="10">
        <v>71</v>
      </c>
      <c r="B72" s="6"/>
      <c r="C72" s="6" t="s">
        <v>244</v>
      </c>
      <c r="D72" s="7" t="s">
        <v>245</v>
      </c>
      <c r="E72" s="22" t="s">
        <v>249</v>
      </c>
      <c r="F72" s="9">
        <v>2.4</v>
      </c>
      <c r="G72" s="11">
        <v>161.96319999999997</v>
      </c>
    </row>
    <row r="73" spans="1:7">
      <c r="A73" s="10">
        <v>72</v>
      </c>
      <c r="B73" s="6" t="s">
        <v>244</v>
      </c>
      <c r="C73" s="6" t="s">
        <v>244</v>
      </c>
      <c r="D73" s="7" t="s">
        <v>250</v>
      </c>
      <c r="E73" s="8" t="s">
        <v>251</v>
      </c>
      <c r="F73" s="9">
        <v>6.4</v>
      </c>
      <c r="G73" s="11">
        <v>393.81439999999998</v>
      </c>
    </row>
    <row r="74" spans="1:7">
      <c r="A74" s="10">
        <v>73</v>
      </c>
      <c r="B74" s="6" t="s">
        <v>244</v>
      </c>
      <c r="C74" s="6" t="s">
        <v>244</v>
      </c>
      <c r="D74" s="7" t="s">
        <v>250</v>
      </c>
      <c r="E74" s="28" t="s">
        <v>252</v>
      </c>
      <c r="F74" s="17">
        <v>3.96</v>
      </c>
      <c r="G74" s="11">
        <v>254.22880000000001</v>
      </c>
    </row>
    <row r="75" spans="1:7">
      <c r="A75" s="10">
        <v>74</v>
      </c>
      <c r="B75" s="6" t="s">
        <v>244</v>
      </c>
      <c r="C75" s="6" t="s">
        <v>244</v>
      </c>
      <c r="D75" s="7" t="s">
        <v>253</v>
      </c>
      <c r="E75" s="22" t="s">
        <v>254</v>
      </c>
      <c r="F75" s="9">
        <v>5.85</v>
      </c>
      <c r="G75" s="11">
        <v>364.63839999999999</v>
      </c>
    </row>
    <row r="76" spans="1:7">
      <c r="A76" s="10">
        <v>75</v>
      </c>
      <c r="B76" s="6" t="s">
        <v>244</v>
      </c>
      <c r="C76" s="6" t="s">
        <v>244</v>
      </c>
      <c r="D76" s="7" t="s">
        <v>253</v>
      </c>
      <c r="E76" s="22" t="s">
        <v>255</v>
      </c>
      <c r="F76" s="9">
        <v>1.44</v>
      </c>
      <c r="G76" s="11">
        <v>96.499200000000016</v>
      </c>
    </row>
    <row r="77" spans="1:7">
      <c r="A77" s="10">
        <v>76</v>
      </c>
      <c r="B77" s="6" t="s">
        <v>244</v>
      </c>
      <c r="C77" s="6" t="s">
        <v>244</v>
      </c>
      <c r="D77" s="7" t="s">
        <v>256</v>
      </c>
      <c r="E77" s="8" t="s">
        <v>257</v>
      </c>
      <c r="F77" s="9">
        <v>3</v>
      </c>
      <c r="G77" s="11">
        <v>188.77600000000001</v>
      </c>
    </row>
    <row r="78" spans="1:7">
      <c r="A78" s="10">
        <v>77</v>
      </c>
      <c r="B78" s="6" t="s">
        <v>244</v>
      </c>
      <c r="C78" s="6" t="s">
        <v>244</v>
      </c>
      <c r="D78" s="7" t="s">
        <v>256</v>
      </c>
      <c r="E78" s="8" t="s">
        <v>258</v>
      </c>
      <c r="F78" s="9">
        <v>2.5499999999999998</v>
      </c>
      <c r="G78" s="11">
        <v>165.58080000000001</v>
      </c>
    </row>
    <row r="79" spans="1:7">
      <c r="A79" s="10">
        <v>78</v>
      </c>
      <c r="B79" s="6" t="s">
        <v>244</v>
      </c>
      <c r="C79" s="6" t="s">
        <v>244</v>
      </c>
      <c r="D79" s="7" t="s">
        <v>256</v>
      </c>
      <c r="E79" s="8" t="s">
        <v>90</v>
      </c>
      <c r="F79" s="9">
        <v>2.6</v>
      </c>
      <c r="G79" s="11">
        <v>167.23839999999998</v>
      </c>
    </row>
    <row r="80" spans="1:7">
      <c r="A80" s="10">
        <v>79</v>
      </c>
      <c r="B80" s="6"/>
      <c r="C80" s="6" t="s">
        <v>244</v>
      </c>
      <c r="D80" s="7" t="s">
        <v>256</v>
      </c>
      <c r="E80" s="8" t="s">
        <v>259</v>
      </c>
      <c r="F80" s="9">
        <v>3.2</v>
      </c>
      <c r="G80" s="11">
        <v>194.79039999999998</v>
      </c>
    </row>
    <row r="81" spans="1:7">
      <c r="A81" s="10">
        <v>80</v>
      </c>
      <c r="B81" s="6" t="s">
        <v>260</v>
      </c>
      <c r="C81" s="6" t="s">
        <v>261</v>
      </c>
      <c r="D81" s="7" t="s">
        <v>262</v>
      </c>
      <c r="E81" s="12" t="s">
        <v>263</v>
      </c>
      <c r="F81" s="13">
        <v>2.48</v>
      </c>
      <c r="G81" s="11">
        <v>194.62239999999997</v>
      </c>
    </row>
    <row r="82" spans="1:7">
      <c r="A82" s="10">
        <v>81</v>
      </c>
      <c r="B82" s="6" t="s">
        <v>260</v>
      </c>
      <c r="C82" s="6" t="s">
        <v>261</v>
      </c>
      <c r="D82" s="7" t="s">
        <v>262</v>
      </c>
      <c r="E82" s="8" t="s">
        <v>264</v>
      </c>
      <c r="F82" s="9">
        <v>2.2599999999999998</v>
      </c>
      <c r="G82" s="11">
        <v>164.05759999999998</v>
      </c>
    </row>
    <row r="83" spans="1:7">
      <c r="A83" s="10">
        <v>82</v>
      </c>
      <c r="B83" s="6" t="s">
        <v>260</v>
      </c>
      <c r="C83" s="6" t="s">
        <v>261</v>
      </c>
      <c r="D83" s="7" t="s">
        <v>262</v>
      </c>
      <c r="E83" s="8" t="s">
        <v>265</v>
      </c>
      <c r="F83" s="9">
        <v>4.05</v>
      </c>
      <c r="G83" s="11">
        <v>286.37279999999998</v>
      </c>
    </row>
    <row r="84" spans="1:7">
      <c r="A84" s="10">
        <v>83</v>
      </c>
      <c r="B84" s="6" t="s">
        <v>260</v>
      </c>
      <c r="C84" s="6" t="s">
        <v>261</v>
      </c>
      <c r="D84" s="7" t="s">
        <v>266</v>
      </c>
      <c r="E84" s="8" t="s">
        <v>267</v>
      </c>
      <c r="F84" s="9">
        <v>3</v>
      </c>
      <c r="G84" s="11">
        <v>186.86080000000001</v>
      </c>
    </row>
    <row r="85" spans="1:7">
      <c r="A85" s="10">
        <v>84</v>
      </c>
      <c r="B85" s="6" t="s">
        <v>260</v>
      </c>
      <c r="C85" s="6" t="s">
        <v>261</v>
      </c>
      <c r="D85" s="7" t="s">
        <v>266</v>
      </c>
      <c r="E85" s="8" t="s">
        <v>268</v>
      </c>
      <c r="F85" s="9">
        <v>2.1</v>
      </c>
      <c r="G85" s="11">
        <v>146.1712</v>
      </c>
    </row>
    <row r="86" spans="1:7">
      <c r="A86" s="10">
        <v>85</v>
      </c>
      <c r="B86" s="6" t="s">
        <v>260</v>
      </c>
      <c r="C86" s="6" t="s">
        <v>261</v>
      </c>
      <c r="D86" s="7" t="s">
        <v>266</v>
      </c>
      <c r="E86" s="8" t="s">
        <v>269</v>
      </c>
      <c r="F86" s="9">
        <v>1.5</v>
      </c>
      <c r="G86" s="11">
        <v>101.248</v>
      </c>
    </row>
    <row r="87" spans="1:7" ht="30">
      <c r="A87" s="10">
        <v>86</v>
      </c>
      <c r="B87" s="6" t="s">
        <v>260</v>
      </c>
      <c r="C87" s="6" t="s">
        <v>270</v>
      </c>
      <c r="D87" s="32" t="s">
        <v>271</v>
      </c>
      <c r="E87" s="22" t="s">
        <v>272</v>
      </c>
      <c r="F87" s="25">
        <v>2.7</v>
      </c>
      <c r="G87" s="11">
        <v>187.68959999999998</v>
      </c>
    </row>
    <row r="88" spans="1:7" ht="30">
      <c r="A88" s="10">
        <v>87</v>
      </c>
      <c r="B88" s="6" t="s">
        <v>260</v>
      </c>
      <c r="C88" s="6" t="s">
        <v>270</v>
      </c>
      <c r="D88" s="32" t="s">
        <v>271</v>
      </c>
      <c r="E88" s="22" t="s">
        <v>273</v>
      </c>
      <c r="F88" s="25">
        <v>2.7</v>
      </c>
      <c r="G88" s="11">
        <v>172.42399999999998</v>
      </c>
    </row>
    <row r="89" spans="1:7" ht="30">
      <c r="A89" s="10">
        <v>88</v>
      </c>
      <c r="B89" s="6" t="s">
        <v>260</v>
      </c>
      <c r="C89" s="6" t="s">
        <v>270</v>
      </c>
      <c r="D89" s="32" t="s">
        <v>274</v>
      </c>
      <c r="E89" s="22" t="s">
        <v>275</v>
      </c>
      <c r="F89" s="25">
        <v>2.7</v>
      </c>
      <c r="G89" s="11">
        <v>158.6816</v>
      </c>
    </row>
    <row r="90" spans="1:7" ht="30">
      <c r="A90" s="10">
        <v>89</v>
      </c>
      <c r="B90" s="6" t="s">
        <v>260</v>
      </c>
      <c r="C90" s="6" t="s">
        <v>270</v>
      </c>
      <c r="D90" s="32" t="s">
        <v>274</v>
      </c>
      <c r="E90" s="22" t="s">
        <v>276</v>
      </c>
      <c r="F90" s="25">
        <v>2.8</v>
      </c>
      <c r="G90" s="11">
        <v>194.84639999999999</v>
      </c>
    </row>
    <row r="91" spans="1:7" ht="30">
      <c r="A91" s="10">
        <v>90</v>
      </c>
      <c r="B91" s="6" t="s">
        <v>260</v>
      </c>
      <c r="C91" s="6" t="s">
        <v>270</v>
      </c>
      <c r="D91" s="32" t="s">
        <v>274</v>
      </c>
      <c r="E91" s="22" t="s">
        <v>277</v>
      </c>
      <c r="F91" s="25">
        <v>3.3</v>
      </c>
      <c r="G91" s="11">
        <v>226.49759999999998</v>
      </c>
    </row>
    <row r="92" spans="1:7" ht="30">
      <c r="A92" s="10">
        <v>91</v>
      </c>
      <c r="B92" s="6" t="s">
        <v>260</v>
      </c>
      <c r="C92" s="6" t="s">
        <v>270</v>
      </c>
      <c r="D92" s="32" t="s">
        <v>278</v>
      </c>
      <c r="E92" s="22" t="s">
        <v>279</v>
      </c>
      <c r="F92" s="25">
        <v>2.4500000000000002</v>
      </c>
      <c r="G92" s="11">
        <v>199.89759999999998</v>
      </c>
    </row>
    <row r="93" spans="1:7" ht="30">
      <c r="A93" s="10">
        <v>92</v>
      </c>
      <c r="B93" s="6" t="s">
        <v>280</v>
      </c>
      <c r="C93" s="6" t="s">
        <v>281</v>
      </c>
      <c r="D93" s="32" t="s">
        <v>282</v>
      </c>
      <c r="E93" s="22" t="s">
        <v>283</v>
      </c>
      <c r="F93" s="25">
        <v>4.45</v>
      </c>
      <c r="G93" s="11">
        <v>345.93439999999998</v>
      </c>
    </row>
    <row r="94" spans="1:7" ht="30">
      <c r="A94" s="10">
        <v>93</v>
      </c>
      <c r="B94" s="6" t="s">
        <v>280</v>
      </c>
      <c r="C94" s="6" t="s">
        <v>281</v>
      </c>
      <c r="D94" s="32" t="s">
        <v>284</v>
      </c>
      <c r="E94" s="22" t="s">
        <v>285</v>
      </c>
      <c r="F94" s="25">
        <v>1.8</v>
      </c>
      <c r="G94" s="11">
        <v>121.5424</v>
      </c>
    </row>
    <row r="95" spans="1:7" ht="17.25" thickBot="1">
      <c r="A95" s="10">
        <v>94</v>
      </c>
      <c r="B95" s="6"/>
      <c r="C95" s="55" t="s">
        <v>286</v>
      </c>
      <c r="D95" s="56" t="s">
        <v>31</v>
      </c>
      <c r="E95" s="55" t="s">
        <v>287</v>
      </c>
      <c r="F95" s="57">
        <v>1.88</v>
      </c>
      <c r="G95" s="47">
        <v>89.96</v>
      </c>
    </row>
    <row r="96" spans="1:7" ht="15" customHeight="1" thickBot="1">
      <c r="A96" s="10">
        <v>95</v>
      </c>
      <c r="B96" s="6"/>
      <c r="C96" s="55" t="s">
        <v>286</v>
      </c>
      <c r="D96" s="56" t="s">
        <v>31</v>
      </c>
      <c r="E96" s="55" t="s">
        <v>288</v>
      </c>
      <c r="F96" s="57">
        <v>1.53</v>
      </c>
      <c r="G96" s="47">
        <v>73.930000000000007</v>
      </c>
    </row>
    <row r="97" spans="1:7" ht="15" customHeight="1" thickBot="1">
      <c r="A97" s="10">
        <v>96</v>
      </c>
      <c r="B97" s="6"/>
      <c r="C97" s="55" t="s">
        <v>286</v>
      </c>
      <c r="D97" s="56" t="s">
        <v>31</v>
      </c>
      <c r="E97" s="55" t="s">
        <v>289</v>
      </c>
      <c r="F97" s="57">
        <v>2.82</v>
      </c>
      <c r="G97" s="47">
        <v>184.18</v>
      </c>
    </row>
    <row r="98" spans="1:7" ht="15" customHeight="1" thickBot="1">
      <c r="A98" s="10">
        <v>97</v>
      </c>
      <c r="B98" s="6"/>
      <c r="C98" s="55" t="s">
        <v>286</v>
      </c>
      <c r="D98" s="56" t="s">
        <v>17</v>
      </c>
      <c r="E98" s="55" t="s">
        <v>290</v>
      </c>
      <c r="F98" s="57">
        <v>3.15</v>
      </c>
      <c r="G98" s="47">
        <v>171.07</v>
      </c>
    </row>
    <row r="99" spans="1:7" ht="15" customHeight="1" thickBot="1">
      <c r="A99" s="10">
        <v>98</v>
      </c>
      <c r="B99" s="6"/>
      <c r="C99" s="55" t="s">
        <v>286</v>
      </c>
      <c r="D99" s="56" t="s">
        <v>17</v>
      </c>
      <c r="E99" s="55" t="s">
        <v>291</v>
      </c>
      <c r="F99" s="57">
        <v>3</v>
      </c>
      <c r="G99" s="47">
        <v>200.59</v>
      </c>
    </row>
    <row r="100" spans="1:7" ht="15" customHeight="1" thickBot="1">
      <c r="A100" s="10">
        <v>99</v>
      </c>
      <c r="B100" s="6"/>
      <c r="C100" s="55" t="s">
        <v>286</v>
      </c>
      <c r="D100" s="56" t="s">
        <v>17</v>
      </c>
      <c r="E100" s="55" t="s">
        <v>292</v>
      </c>
      <c r="F100" s="57">
        <v>2</v>
      </c>
      <c r="G100" s="47">
        <v>91.93</v>
      </c>
    </row>
    <row r="101" spans="1:7" ht="15" customHeight="1" thickBot="1">
      <c r="A101" s="10">
        <v>100</v>
      </c>
      <c r="B101" s="6"/>
      <c r="C101" s="55" t="s">
        <v>286</v>
      </c>
      <c r="D101" s="56" t="s">
        <v>21</v>
      </c>
      <c r="E101" s="55" t="s">
        <v>293</v>
      </c>
      <c r="F101" s="57">
        <v>5.0999999999999996</v>
      </c>
      <c r="G101" s="47">
        <v>397.32</v>
      </c>
    </row>
    <row r="102" spans="1:7" ht="17.25" thickBot="1">
      <c r="A102" s="10">
        <v>101</v>
      </c>
      <c r="B102" s="6"/>
      <c r="C102" s="55" t="s">
        <v>286</v>
      </c>
      <c r="D102" s="56" t="s">
        <v>21</v>
      </c>
      <c r="E102" s="55" t="s">
        <v>294</v>
      </c>
      <c r="F102" s="57">
        <v>4.62</v>
      </c>
      <c r="G102" s="47">
        <v>306.87</v>
      </c>
    </row>
    <row r="103" spans="1:7" ht="17.25" thickBot="1">
      <c r="A103" s="10">
        <v>102</v>
      </c>
      <c r="B103" s="6"/>
      <c r="C103" s="55" t="s">
        <v>286</v>
      </c>
      <c r="D103" s="56" t="s">
        <v>25</v>
      </c>
      <c r="E103" s="55" t="s">
        <v>295</v>
      </c>
      <c r="F103" s="57">
        <v>1</v>
      </c>
      <c r="G103" s="47">
        <v>48.96</v>
      </c>
    </row>
    <row r="104" spans="1:7" ht="17.25" thickBot="1">
      <c r="A104" s="10">
        <v>103</v>
      </c>
      <c r="B104" s="6"/>
      <c r="C104" s="55" t="s">
        <v>286</v>
      </c>
      <c r="D104" s="56" t="s">
        <v>25</v>
      </c>
      <c r="E104" s="55" t="s">
        <v>296</v>
      </c>
      <c r="F104" s="57">
        <v>1.32</v>
      </c>
      <c r="G104" s="47">
        <v>81.08</v>
      </c>
    </row>
    <row r="105" spans="1:7" ht="17.25" thickBot="1">
      <c r="A105" s="10">
        <v>104</v>
      </c>
      <c r="B105" s="6"/>
      <c r="C105" s="55" t="s">
        <v>286</v>
      </c>
      <c r="D105" s="56" t="s">
        <v>28</v>
      </c>
      <c r="E105" s="55" t="s">
        <v>297</v>
      </c>
      <c r="F105" s="57">
        <v>2.15</v>
      </c>
      <c r="G105" s="47">
        <v>144.66999999999999</v>
      </c>
    </row>
    <row r="106" spans="1:7" ht="17.25" thickBot="1">
      <c r="A106" s="10">
        <v>105</v>
      </c>
      <c r="B106" s="6"/>
      <c r="C106" s="55" t="s">
        <v>286</v>
      </c>
      <c r="D106" s="56" t="s">
        <v>28</v>
      </c>
      <c r="E106" s="55" t="s">
        <v>298</v>
      </c>
      <c r="F106" s="57">
        <v>3.41</v>
      </c>
      <c r="G106" s="47">
        <v>274.66000000000003</v>
      </c>
    </row>
    <row r="107" spans="1:7" ht="17.25" thickBot="1">
      <c r="A107" s="10">
        <v>106</v>
      </c>
      <c r="B107" s="6"/>
      <c r="C107" s="55" t="s">
        <v>286</v>
      </c>
      <c r="D107" s="56" t="s">
        <v>35</v>
      </c>
      <c r="E107" s="55" t="s">
        <v>299</v>
      </c>
      <c r="F107" s="57">
        <v>3</v>
      </c>
      <c r="G107" s="47">
        <v>215.87</v>
      </c>
    </row>
    <row r="108" spans="1:7" ht="17.25" thickBot="1">
      <c r="A108" s="10">
        <v>107</v>
      </c>
      <c r="B108" s="6"/>
      <c r="C108" s="55" t="s">
        <v>300</v>
      </c>
      <c r="D108" s="56" t="s">
        <v>62</v>
      </c>
      <c r="E108" s="55" t="s">
        <v>301</v>
      </c>
      <c r="F108" s="57">
        <v>1.2</v>
      </c>
      <c r="G108" s="47">
        <v>143.66999999999999</v>
      </c>
    </row>
    <row r="109" spans="1:7" ht="17.25" thickBot="1">
      <c r="A109" s="10">
        <v>108</v>
      </c>
      <c r="B109" s="6"/>
      <c r="C109" s="55" t="s">
        <v>302</v>
      </c>
      <c r="D109" s="56" t="s">
        <v>59</v>
      </c>
      <c r="E109" s="55" t="s">
        <v>303</v>
      </c>
      <c r="F109" s="57">
        <v>3</v>
      </c>
      <c r="G109" s="47">
        <v>141.81</v>
      </c>
    </row>
    <row r="110" spans="1:7" ht="17.25" thickBot="1">
      <c r="A110" s="10">
        <v>109</v>
      </c>
      <c r="B110" s="6"/>
      <c r="C110" s="55" t="s">
        <v>304</v>
      </c>
      <c r="D110" s="56" t="s">
        <v>305</v>
      </c>
      <c r="E110" s="55" t="s">
        <v>306</v>
      </c>
      <c r="F110" s="57">
        <v>1.1399999999999999</v>
      </c>
      <c r="G110" s="47">
        <v>53.49</v>
      </c>
    </row>
    <row r="111" spans="1:7" ht="17.25" thickBot="1">
      <c r="A111" s="10">
        <v>110</v>
      </c>
      <c r="B111" s="6"/>
      <c r="C111" s="55" t="s">
        <v>304</v>
      </c>
      <c r="D111" s="56" t="s">
        <v>305</v>
      </c>
      <c r="E111" s="55" t="s">
        <v>307</v>
      </c>
      <c r="F111" s="57">
        <v>4.3499999999999996</v>
      </c>
      <c r="G111" s="47">
        <v>297.12</v>
      </c>
    </row>
    <row r="112" spans="1:7" ht="17.25" thickBot="1">
      <c r="A112" s="10">
        <v>111</v>
      </c>
      <c r="B112" s="6"/>
      <c r="C112" s="55" t="s">
        <v>304</v>
      </c>
      <c r="D112" s="56" t="s">
        <v>305</v>
      </c>
      <c r="E112" s="55" t="s">
        <v>308</v>
      </c>
      <c r="F112" s="57">
        <v>1.7</v>
      </c>
      <c r="G112" s="47">
        <v>89.67</v>
      </c>
    </row>
    <row r="113" spans="1:12" ht="33.75" thickBot="1">
      <c r="A113" s="10">
        <v>112</v>
      </c>
      <c r="B113" s="6"/>
      <c r="C113" s="55" t="s">
        <v>304</v>
      </c>
      <c r="D113" s="56" t="s">
        <v>309</v>
      </c>
      <c r="E113" s="55" t="s">
        <v>310</v>
      </c>
      <c r="F113" s="57">
        <v>1.48</v>
      </c>
      <c r="G113" s="47">
        <v>92.23</v>
      </c>
    </row>
    <row r="114" spans="1:12" ht="17.25" thickBot="1">
      <c r="A114" s="10">
        <v>113</v>
      </c>
      <c r="B114" s="6"/>
      <c r="C114" s="55" t="s">
        <v>304</v>
      </c>
      <c r="D114" s="56" t="s">
        <v>309</v>
      </c>
      <c r="E114" s="55" t="s">
        <v>311</v>
      </c>
      <c r="F114" s="57">
        <v>7.48</v>
      </c>
      <c r="G114" s="47">
        <v>454.6</v>
      </c>
    </row>
    <row r="115" spans="1:12" ht="17.25" thickBot="1">
      <c r="A115" s="10">
        <v>114</v>
      </c>
      <c r="B115" s="6"/>
      <c r="C115" s="55" t="s">
        <v>304</v>
      </c>
      <c r="D115" s="56" t="s">
        <v>312</v>
      </c>
      <c r="E115" s="55" t="s">
        <v>313</v>
      </c>
      <c r="F115" s="57">
        <v>4.5</v>
      </c>
      <c r="G115" s="47">
        <v>285.45999999999998</v>
      </c>
    </row>
    <row r="116" spans="1:12" ht="17.25" thickBot="1">
      <c r="A116" s="10">
        <v>115</v>
      </c>
      <c r="B116" s="6"/>
      <c r="C116" s="55" t="s">
        <v>304</v>
      </c>
      <c r="D116" s="56" t="s">
        <v>312</v>
      </c>
      <c r="E116" s="55" t="s">
        <v>314</v>
      </c>
      <c r="F116" s="57">
        <v>1.8</v>
      </c>
      <c r="G116" s="47">
        <v>105.65</v>
      </c>
    </row>
    <row r="117" spans="1:12" ht="17.25" thickBot="1">
      <c r="A117" s="10">
        <v>116</v>
      </c>
      <c r="B117" s="6"/>
      <c r="C117" s="55" t="s">
        <v>304</v>
      </c>
      <c r="D117" s="56" t="s">
        <v>315</v>
      </c>
      <c r="E117" s="55" t="s">
        <v>316</v>
      </c>
      <c r="F117" s="57">
        <v>6.9</v>
      </c>
      <c r="G117" s="47">
        <v>469.98</v>
      </c>
    </row>
    <row r="118" spans="1:12" ht="17.25" thickBot="1">
      <c r="A118" s="10">
        <v>117</v>
      </c>
      <c r="B118" s="6"/>
      <c r="C118" s="55" t="s">
        <v>304</v>
      </c>
      <c r="D118" s="56" t="s">
        <v>315</v>
      </c>
      <c r="E118" s="55" t="s">
        <v>317</v>
      </c>
      <c r="F118" s="57">
        <v>4.22</v>
      </c>
      <c r="G118" s="47">
        <v>347.35</v>
      </c>
    </row>
    <row r="119" spans="1:12" ht="17.25" thickBot="1">
      <c r="A119" s="10">
        <v>118</v>
      </c>
      <c r="B119" s="6"/>
      <c r="C119" s="55" t="s">
        <v>318</v>
      </c>
      <c r="D119" s="56" t="s">
        <v>319</v>
      </c>
      <c r="E119" s="55" t="s">
        <v>320</v>
      </c>
      <c r="F119" s="57">
        <v>2.0499999999999998</v>
      </c>
      <c r="G119" s="47">
        <v>143.55000000000001</v>
      </c>
    </row>
    <row r="120" spans="1:12" ht="17.25" thickBot="1">
      <c r="A120" s="10">
        <v>119</v>
      </c>
      <c r="B120" s="6"/>
      <c r="C120" s="55" t="s">
        <v>318</v>
      </c>
      <c r="D120" s="56" t="s">
        <v>319</v>
      </c>
      <c r="E120" s="55" t="s">
        <v>321</v>
      </c>
      <c r="F120" s="57">
        <v>2.1</v>
      </c>
      <c r="G120" s="47">
        <v>126.08</v>
      </c>
    </row>
    <row r="121" spans="1:12" ht="17.25" thickBot="1">
      <c r="A121" s="10">
        <v>120</v>
      </c>
      <c r="B121" s="6"/>
      <c r="C121" s="55" t="s">
        <v>318</v>
      </c>
      <c r="D121" s="56" t="s">
        <v>319</v>
      </c>
      <c r="E121" s="55" t="s">
        <v>322</v>
      </c>
      <c r="F121" s="57">
        <v>1.75</v>
      </c>
      <c r="G121" s="47">
        <v>118.99</v>
      </c>
    </row>
    <row r="122" spans="1:12" ht="17.25" thickBot="1">
      <c r="A122" s="10">
        <v>121</v>
      </c>
      <c r="B122" s="6"/>
      <c r="C122" s="55" t="s">
        <v>323</v>
      </c>
      <c r="D122" s="56" t="s">
        <v>324</v>
      </c>
      <c r="E122" s="55" t="s">
        <v>325</v>
      </c>
      <c r="F122" s="57">
        <v>3.5</v>
      </c>
      <c r="G122" s="47">
        <v>207.54</v>
      </c>
    </row>
    <row r="123" spans="1:12" ht="17.25" thickBot="1">
      <c r="A123" s="10">
        <v>122</v>
      </c>
      <c r="B123" s="46"/>
      <c r="C123" s="55" t="s">
        <v>323</v>
      </c>
      <c r="D123" s="56" t="s">
        <v>324</v>
      </c>
      <c r="E123" s="55" t="s">
        <v>326</v>
      </c>
      <c r="F123" s="57">
        <v>4.5999999999999996</v>
      </c>
      <c r="G123" s="47">
        <v>357.58</v>
      </c>
    </row>
    <row r="124" spans="1:12" s="62" customFormat="1" ht="17.25" thickBot="1">
      <c r="A124" s="58">
        <v>123</v>
      </c>
      <c r="B124" s="66"/>
      <c r="C124" s="67" t="s">
        <v>327</v>
      </c>
      <c r="D124" s="68" t="s">
        <v>328</v>
      </c>
      <c r="E124" s="67" t="s">
        <v>329</v>
      </c>
      <c r="F124" s="69">
        <v>2.6</v>
      </c>
      <c r="G124" s="70">
        <v>127.2</v>
      </c>
    </row>
    <row r="125" spans="1:12" ht="17.25" thickBot="1">
      <c r="A125" s="10">
        <v>124</v>
      </c>
      <c r="B125" s="46"/>
      <c r="C125" s="55" t="s">
        <v>330</v>
      </c>
      <c r="D125" s="56" t="s">
        <v>331</v>
      </c>
      <c r="E125" s="55" t="s">
        <v>332</v>
      </c>
      <c r="F125" s="57">
        <v>5.5</v>
      </c>
      <c r="G125" s="47">
        <v>316.38</v>
      </c>
    </row>
    <row r="126" spans="1:12" ht="17.25" thickBot="1">
      <c r="A126" s="10">
        <v>125</v>
      </c>
      <c r="B126" s="46"/>
      <c r="C126" s="55" t="s">
        <v>333</v>
      </c>
      <c r="D126" s="56" t="s">
        <v>334</v>
      </c>
      <c r="E126" s="55" t="s">
        <v>335</v>
      </c>
      <c r="F126" s="57">
        <v>5</v>
      </c>
      <c r="G126" s="47">
        <v>356.92</v>
      </c>
    </row>
    <row r="127" spans="1:12" s="53" customFormat="1">
      <c r="A127" s="10">
        <v>126</v>
      </c>
      <c r="B127" s="49" t="s">
        <v>92</v>
      </c>
      <c r="C127" s="49" t="s">
        <v>69</v>
      </c>
      <c r="D127" s="50" t="s">
        <v>70</v>
      </c>
      <c r="E127" s="50" t="s">
        <v>91</v>
      </c>
      <c r="F127" s="51">
        <v>8.8000000000000007</v>
      </c>
      <c r="H127" s="49"/>
      <c r="L127" s="52"/>
    </row>
    <row r="128" spans="1:12" s="53" customFormat="1">
      <c r="A128" s="10">
        <v>127</v>
      </c>
      <c r="B128" s="54" t="s">
        <v>110</v>
      </c>
      <c r="C128" s="54"/>
      <c r="D128" s="50"/>
      <c r="E128" s="48" t="s">
        <v>93</v>
      </c>
      <c r="F128" s="48">
        <v>6</v>
      </c>
    </row>
    <row r="129" spans="1:6" s="53" customFormat="1">
      <c r="A129" s="10">
        <v>128</v>
      </c>
      <c r="B129" s="54" t="s">
        <v>110</v>
      </c>
      <c r="C129" s="54"/>
      <c r="D129" s="50"/>
      <c r="E129" s="48" t="s">
        <v>94</v>
      </c>
      <c r="F129" s="48">
        <v>5.0999999999999996</v>
      </c>
    </row>
    <row r="130" spans="1:6" s="53" customFormat="1">
      <c r="A130" s="10">
        <v>129</v>
      </c>
      <c r="B130" s="54" t="s">
        <v>9</v>
      </c>
      <c r="C130" s="54"/>
      <c r="D130" s="50"/>
      <c r="E130" s="48" t="s">
        <v>95</v>
      </c>
      <c r="F130" s="48">
        <v>3.5</v>
      </c>
    </row>
    <row r="131" spans="1:6" s="53" customFormat="1">
      <c r="A131" s="10">
        <v>130</v>
      </c>
      <c r="B131" s="54" t="s">
        <v>65</v>
      </c>
      <c r="C131" s="54"/>
      <c r="D131" s="50"/>
      <c r="E131" s="48" t="s">
        <v>96</v>
      </c>
      <c r="F131" s="48">
        <v>3.6</v>
      </c>
    </row>
    <row r="132" spans="1:6" s="53" customFormat="1">
      <c r="A132" s="10">
        <v>131</v>
      </c>
      <c r="B132" s="54" t="s">
        <v>41</v>
      </c>
      <c r="C132" s="54"/>
      <c r="D132" s="50"/>
      <c r="E132" s="48" t="s">
        <v>97</v>
      </c>
      <c r="F132" s="48">
        <v>2.5</v>
      </c>
    </row>
    <row r="133" spans="1:6" s="53" customFormat="1">
      <c r="A133" s="10">
        <v>132</v>
      </c>
      <c r="B133" s="54" t="s">
        <v>41</v>
      </c>
      <c r="C133" s="54"/>
      <c r="D133" s="50"/>
      <c r="E133" s="48" t="s">
        <v>98</v>
      </c>
      <c r="F133" s="48">
        <v>1</v>
      </c>
    </row>
    <row r="134" spans="1:6" s="53" customFormat="1">
      <c r="A134" s="10">
        <v>133</v>
      </c>
      <c r="B134" s="54" t="s">
        <v>41</v>
      </c>
      <c r="C134" s="54"/>
      <c r="D134" s="50"/>
      <c r="E134" s="48" t="s">
        <v>99</v>
      </c>
      <c r="F134" s="48">
        <v>4</v>
      </c>
    </row>
    <row r="135" spans="1:6" s="53" customFormat="1">
      <c r="A135" s="10">
        <v>134</v>
      </c>
      <c r="B135" s="54" t="s">
        <v>41</v>
      </c>
      <c r="C135" s="54"/>
      <c r="D135" s="50"/>
      <c r="E135" s="48" t="s">
        <v>100</v>
      </c>
      <c r="F135" s="48">
        <v>4</v>
      </c>
    </row>
    <row r="136" spans="1:6" s="53" customFormat="1">
      <c r="A136" s="10">
        <v>135</v>
      </c>
      <c r="B136" s="54" t="s">
        <v>41</v>
      </c>
      <c r="C136" s="54"/>
      <c r="D136" s="50"/>
      <c r="E136" s="48" t="s">
        <v>101</v>
      </c>
      <c r="F136" s="48">
        <v>2</v>
      </c>
    </row>
    <row r="137" spans="1:6" s="53" customFormat="1">
      <c r="A137" s="10">
        <v>136</v>
      </c>
      <c r="B137" s="54" t="s">
        <v>41</v>
      </c>
      <c r="C137" s="54"/>
      <c r="D137" s="50"/>
      <c r="E137" s="48" t="s">
        <v>102</v>
      </c>
      <c r="F137" s="48">
        <v>2.5</v>
      </c>
    </row>
    <row r="138" spans="1:6" s="53" customFormat="1">
      <c r="A138" s="10">
        <v>137</v>
      </c>
      <c r="B138" s="54" t="s">
        <v>41</v>
      </c>
      <c r="C138" s="54"/>
      <c r="D138" s="50"/>
      <c r="E138" s="48" t="s">
        <v>103</v>
      </c>
      <c r="F138" s="48">
        <v>1</v>
      </c>
    </row>
    <row r="139" spans="1:6" s="53" customFormat="1">
      <c r="A139" s="10">
        <v>138</v>
      </c>
      <c r="B139" s="54" t="s">
        <v>41</v>
      </c>
      <c r="C139" s="54"/>
      <c r="D139" s="50"/>
      <c r="E139" s="48" t="s">
        <v>104</v>
      </c>
      <c r="F139" s="48">
        <v>2.5</v>
      </c>
    </row>
    <row r="140" spans="1:6" s="53" customFormat="1">
      <c r="A140" s="10">
        <v>139</v>
      </c>
      <c r="B140" s="54" t="s">
        <v>41</v>
      </c>
      <c r="C140" s="54"/>
      <c r="D140" s="50"/>
      <c r="E140" s="48" t="s">
        <v>105</v>
      </c>
      <c r="F140" s="48">
        <v>1</v>
      </c>
    </row>
    <row r="141" spans="1:6" s="53" customFormat="1">
      <c r="A141" s="10">
        <v>140</v>
      </c>
      <c r="B141" s="48" t="s">
        <v>41</v>
      </c>
      <c r="C141" s="48"/>
      <c r="D141" s="48"/>
      <c r="E141" s="48" t="s">
        <v>106</v>
      </c>
      <c r="F141" s="48">
        <v>8</v>
      </c>
    </row>
    <row r="142" spans="1:6" s="53" customFormat="1">
      <c r="A142" s="10">
        <v>141</v>
      </c>
      <c r="B142" s="48" t="s">
        <v>41</v>
      </c>
      <c r="C142" s="48"/>
      <c r="D142" s="48"/>
      <c r="E142" s="48" t="s">
        <v>107</v>
      </c>
      <c r="F142" s="48">
        <v>0.6</v>
      </c>
    </row>
    <row r="143" spans="1:6" s="53" customFormat="1">
      <c r="A143" s="10">
        <v>142</v>
      </c>
      <c r="B143" s="48" t="s">
        <v>41</v>
      </c>
      <c r="C143" s="48"/>
      <c r="D143" s="48"/>
      <c r="E143" s="48" t="s">
        <v>108</v>
      </c>
      <c r="F143" s="48">
        <v>3.5</v>
      </c>
    </row>
    <row r="144" spans="1:6" s="53" customFormat="1">
      <c r="A144" s="10">
        <v>143</v>
      </c>
      <c r="B144" s="48" t="s">
        <v>41</v>
      </c>
      <c r="C144" s="48"/>
      <c r="D144" s="48"/>
      <c r="E144" s="48" t="s">
        <v>109</v>
      </c>
      <c r="F144" s="48">
        <v>3</v>
      </c>
    </row>
    <row r="145" spans="1:6">
      <c r="E145" s="34"/>
      <c r="F145" s="35">
        <f>SUM(F2:F144)</f>
        <v>510.62800000000027</v>
      </c>
    </row>
    <row r="146" spans="1:6">
      <c r="E146" s="34"/>
    </row>
    <row r="147" spans="1:6">
      <c r="E147" s="34"/>
    </row>
    <row r="148" spans="1:6">
      <c r="E148" s="34"/>
    </row>
    <row r="149" spans="1:6">
      <c r="E149" s="34"/>
    </row>
    <row r="150" spans="1:6">
      <c r="E150" s="34"/>
    </row>
    <row r="151" spans="1:6">
      <c r="E151" s="34"/>
    </row>
    <row r="152" spans="1:6">
      <c r="E152" s="34"/>
    </row>
    <row r="153" spans="1:6">
      <c r="E153" s="34"/>
    </row>
    <row r="154" spans="1:6">
      <c r="E154" s="34"/>
    </row>
    <row r="155" spans="1:6">
      <c r="E155" s="34"/>
    </row>
    <row r="156" spans="1:6">
      <c r="E156" s="34"/>
    </row>
    <row r="157" spans="1:6">
      <c r="E157" s="34"/>
    </row>
    <row r="158" spans="1:6">
      <c r="E158" s="34"/>
    </row>
    <row r="159" spans="1:6" s="45" customFormat="1">
      <c r="A159" s="41">
        <v>74</v>
      </c>
      <c r="B159" s="42" t="s">
        <v>68</v>
      </c>
      <c r="C159" s="42" t="s">
        <v>69</v>
      </c>
      <c r="D159" s="42" t="s">
        <v>70</v>
      </c>
      <c r="E159" s="43" t="s">
        <v>71</v>
      </c>
      <c r="F159" s="44">
        <v>8.8000000000000007</v>
      </c>
    </row>
    <row r="160" spans="1:6">
      <c r="E160" s="34"/>
    </row>
    <row r="161" spans="5:5">
      <c r="E161" s="34"/>
    </row>
    <row r="162" spans="5:5">
      <c r="E162" s="34"/>
    </row>
    <row r="163" spans="5:5">
      <c r="E163" s="34"/>
    </row>
    <row r="164" spans="5:5">
      <c r="E164" s="34"/>
    </row>
    <row r="165" spans="5:5">
      <c r="E165" s="34"/>
    </row>
    <row r="166" spans="5:5">
      <c r="E166" s="34"/>
    </row>
    <row r="167" spans="5:5">
      <c r="E167" s="34"/>
    </row>
    <row r="168" spans="5:5">
      <c r="E168" s="34"/>
    </row>
    <row r="169" spans="5:5">
      <c r="E169" s="34"/>
    </row>
    <row r="170" spans="5:5">
      <c r="E170" s="34"/>
    </row>
    <row r="171" spans="5:5">
      <c r="E171" s="34"/>
    </row>
    <row r="172" spans="5:5">
      <c r="E172" s="34"/>
    </row>
    <row r="173" spans="5:5">
      <c r="E173" s="34"/>
    </row>
    <row r="174" spans="5:5">
      <c r="E174" s="34"/>
    </row>
    <row r="175" spans="5:5">
      <c r="E175" s="34"/>
    </row>
    <row r="176" spans="5:5">
      <c r="E176" s="34"/>
    </row>
    <row r="177" spans="5:5">
      <c r="E177" s="34"/>
    </row>
    <row r="178" spans="5:5">
      <c r="E178" s="34"/>
    </row>
    <row r="179" spans="5:5">
      <c r="E179" s="34"/>
    </row>
    <row r="180" spans="5:5">
      <c r="E180" s="34"/>
    </row>
    <row r="181" spans="5:5">
      <c r="E181" s="34"/>
    </row>
    <row r="182" spans="5:5">
      <c r="E182" s="34"/>
    </row>
    <row r="183" spans="5:5">
      <c r="E183" s="34"/>
    </row>
    <row r="184" spans="5:5">
      <c r="E184" s="34"/>
    </row>
    <row r="185" spans="5:5">
      <c r="E185" s="34"/>
    </row>
    <row r="186" spans="5:5">
      <c r="E186" s="34"/>
    </row>
    <row r="187" spans="5:5">
      <c r="E187" s="34"/>
    </row>
    <row r="188" spans="5:5">
      <c r="E188" s="34"/>
    </row>
    <row r="189" spans="5:5">
      <c r="E189" s="34"/>
    </row>
    <row r="190" spans="5:5">
      <c r="E190" s="34"/>
    </row>
    <row r="191" spans="5:5">
      <c r="E191" s="34"/>
    </row>
    <row r="192" spans="5:5">
      <c r="E192" s="34"/>
    </row>
    <row r="193" spans="5:5">
      <c r="E193" s="34"/>
    </row>
    <row r="194" spans="5:5">
      <c r="E194" s="34"/>
    </row>
    <row r="195" spans="5:5">
      <c r="E195" s="34"/>
    </row>
    <row r="196" spans="5:5">
      <c r="E196" s="34"/>
    </row>
    <row r="197" spans="5:5">
      <c r="E197" s="34"/>
    </row>
    <row r="198" spans="5:5">
      <c r="E198" s="34"/>
    </row>
    <row r="199" spans="5:5">
      <c r="E199" s="34"/>
    </row>
    <row r="200" spans="5:5">
      <c r="E200" s="34"/>
    </row>
    <row r="201" spans="5:5">
      <c r="E201" s="34"/>
    </row>
    <row r="202" spans="5:5">
      <c r="E202" s="34"/>
    </row>
    <row r="203" spans="5:5">
      <c r="E203" s="34"/>
    </row>
    <row r="204" spans="5:5">
      <c r="E204" s="34"/>
    </row>
    <row r="205" spans="5:5">
      <c r="E205" s="34"/>
    </row>
    <row r="206" spans="5:5">
      <c r="E206" s="34"/>
    </row>
    <row r="207" spans="5:5">
      <c r="E207" s="34"/>
    </row>
    <row r="208" spans="5:5">
      <c r="E208" s="34"/>
    </row>
    <row r="209" spans="5:5">
      <c r="E209" s="34"/>
    </row>
    <row r="210" spans="5:5">
      <c r="E210" s="34"/>
    </row>
    <row r="211" spans="5:5">
      <c r="E211" s="34"/>
    </row>
    <row r="212" spans="5:5">
      <c r="E212" s="34"/>
    </row>
    <row r="213" spans="5:5">
      <c r="E213" s="34"/>
    </row>
    <row r="214" spans="5:5">
      <c r="E214" s="34"/>
    </row>
    <row r="215" spans="5:5">
      <c r="E215" s="34"/>
    </row>
    <row r="216" spans="5:5">
      <c r="E216" s="34"/>
    </row>
    <row r="217" spans="5:5">
      <c r="E217" s="34"/>
    </row>
    <row r="218" spans="5:5">
      <c r="E218" s="34"/>
    </row>
    <row r="219" spans="5:5">
      <c r="E219" s="34"/>
    </row>
    <row r="220" spans="5:5">
      <c r="E220" s="34"/>
    </row>
    <row r="221" spans="5:5">
      <c r="E221" s="34"/>
    </row>
    <row r="222" spans="5:5">
      <c r="E222" s="34"/>
    </row>
    <row r="223" spans="5:5">
      <c r="E223" s="34"/>
    </row>
    <row r="224" spans="5:5">
      <c r="E224" s="34"/>
    </row>
    <row r="225" spans="5:5">
      <c r="E225" s="34"/>
    </row>
    <row r="226" spans="5:5">
      <c r="E226" s="34"/>
    </row>
    <row r="227" spans="5:5">
      <c r="E227" s="34"/>
    </row>
    <row r="228" spans="5:5">
      <c r="E228" s="34"/>
    </row>
    <row r="229" spans="5:5">
      <c r="E229" s="34"/>
    </row>
    <row r="230" spans="5:5">
      <c r="E230" s="34"/>
    </row>
    <row r="231" spans="5:5">
      <c r="E231" s="34"/>
    </row>
    <row r="232" spans="5:5">
      <c r="E232" s="34"/>
    </row>
    <row r="233" spans="5:5">
      <c r="E233" s="34"/>
    </row>
    <row r="234" spans="5:5">
      <c r="E234" s="34"/>
    </row>
    <row r="235" spans="5:5">
      <c r="E235" s="34"/>
    </row>
    <row r="236" spans="5:5">
      <c r="E236" s="34"/>
    </row>
    <row r="237" spans="5:5">
      <c r="E237" s="34"/>
    </row>
    <row r="238" spans="5:5">
      <c r="E238" s="34"/>
    </row>
    <row r="239" spans="5:5">
      <c r="E239" s="34"/>
    </row>
    <row r="240" spans="5:5">
      <c r="E240" s="34"/>
    </row>
    <row r="241" spans="5:5">
      <c r="E241" s="34"/>
    </row>
    <row r="242" spans="5:5">
      <c r="E242" s="34"/>
    </row>
    <row r="243" spans="5:5">
      <c r="E243" s="34"/>
    </row>
    <row r="244" spans="5:5">
      <c r="E244" s="34"/>
    </row>
    <row r="245" spans="5:5">
      <c r="E245" s="34"/>
    </row>
    <row r="246" spans="5:5">
      <c r="E246" s="34"/>
    </row>
    <row r="247" spans="5:5">
      <c r="E247" s="34"/>
    </row>
    <row r="248" spans="5:5">
      <c r="E248" s="34"/>
    </row>
    <row r="249" spans="5:5">
      <c r="E249" s="34"/>
    </row>
    <row r="250" spans="5:5">
      <c r="E250" s="34"/>
    </row>
    <row r="251" spans="5:5">
      <c r="E251" s="34"/>
    </row>
    <row r="252" spans="5:5">
      <c r="E252" s="34"/>
    </row>
    <row r="253" spans="5:5">
      <c r="E253" s="34"/>
    </row>
    <row r="254" spans="5:5">
      <c r="E254" s="34"/>
    </row>
    <row r="255" spans="5:5">
      <c r="E255" s="34"/>
    </row>
    <row r="256" spans="5:5">
      <c r="E256" s="34"/>
    </row>
    <row r="257" spans="5:5">
      <c r="E257" s="34"/>
    </row>
    <row r="258" spans="5:5">
      <c r="E258" s="34"/>
    </row>
    <row r="259" spans="5:5">
      <c r="E259" s="34"/>
    </row>
    <row r="260" spans="5:5">
      <c r="E260" s="34"/>
    </row>
    <row r="261" spans="5:5">
      <c r="E261" s="34"/>
    </row>
    <row r="262" spans="5:5">
      <c r="E262" s="34"/>
    </row>
    <row r="263" spans="5:5">
      <c r="E263" s="34"/>
    </row>
    <row r="264" spans="5:5">
      <c r="E264" s="34"/>
    </row>
    <row r="265" spans="5:5">
      <c r="E265" s="34"/>
    </row>
    <row r="266" spans="5:5">
      <c r="E266" s="34"/>
    </row>
    <row r="267" spans="5:5">
      <c r="E267" s="34"/>
    </row>
    <row r="268" spans="5:5">
      <c r="E268" s="34"/>
    </row>
    <row r="269" spans="5:5">
      <c r="E269" s="34"/>
    </row>
    <row r="270" spans="5:5">
      <c r="E270" s="34"/>
    </row>
    <row r="271" spans="5:5">
      <c r="E271" s="34"/>
    </row>
    <row r="272" spans="5:5">
      <c r="E272" s="34"/>
    </row>
    <row r="273" spans="5:5">
      <c r="E273" s="34"/>
    </row>
    <row r="274" spans="5:5">
      <c r="E274" s="34"/>
    </row>
    <row r="275" spans="5:5">
      <c r="E275" s="34"/>
    </row>
    <row r="276" spans="5:5">
      <c r="E276" s="34"/>
    </row>
    <row r="277" spans="5:5">
      <c r="E277" s="34"/>
    </row>
    <row r="278" spans="5:5">
      <c r="E278" s="34"/>
    </row>
    <row r="279" spans="5:5">
      <c r="E279" s="34"/>
    </row>
    <row r="280" spans="5:5">
      <c r="E280" s="34"/>
    </row>
    <row r="281" spans="5:5">
      <c r="E281" s="34"/>
    </row>
    <row r="282" spans="5:5">
      <c r="E282" s="34"/>
    </row>
    <row r="283" spans="5:5">
      <c r="E283" s="34"/>
    </row>
    <row r="284" spans="5:5">
      <c r="E284" s="34"/>
    </row>
    <row r="285" spans="5:5">
      <c r="E285" s="34"/>
    </row>
    <row r="286" spans="5:5">
      <c r="E286" s="34"/>
    </row>
    <row r="287" spans="5:5">
      <c r="E287" s="34"/>
    </row>
    <row r="288" spans="5:5">
      <c r="E288" s="34"/>
    </row>
    <row r="289" spans="5:5">
      <c r="E289" s="34"/>
    </row>
    <row r="290" spans="5:5">
      <c r="E290" s="34"/>
    </row>
    <row r="291" spans="5:5">
      <c r="E291" s="34"/>
    </row>
    <row r="292" spans="5:5">
      <c r="E292" s="34"/>
    </row>
    <row r="293" spans="5:5">
      <c r="E293" s="34"/>
    </row>
    <row r="294" spans="5:5">
      <c r="E294" s="34"/>
    </row>
    <row r="295" spans="5:5">
      <c r="E295" s="34"/>
    </row>
    <row r="296" spans="5:5">
      <c r="E296" s="34"/>
    </row>
    <row r="297" spans="5:5">
      <c r="E297" s="34"/>
    </row>
    <row r="298" spans="5:5">
      <c r="E298" s="34"/>
    </row>
    <row r="299" spans="5:5">
      <c r="E299" s="34"/>
    </row>
    <row r="300" spans="5:5">
      <c r="E300" s="34"/>
    </row>
    <row r="301" spans="5:5">
      <c r="E301" s="34"/>
    </row>
    <row r="302" spans="5:5">
      <c r="E302" s="34"/>
    </row>
    <row r="303" spans="5:5">
      <c r="E303" s="34"/>
    </row>
    <row r="304" spans="5:5">
      <c r="E304" s="34"/>
    </row>
    <row r="305" spans="5:5">
      <c r="E305" s="34"/>
    </row>
    <row r="306" spans="5:5">
      <c r="E306" s="34"/>
    </row>
    <row r="307" spans="5:5">
      <c r="E307" s="34"/>
    </row>
    <row r="308" spans="5:5">
      <c r="E308" s="34"/>
    </row>
    <row r="309" spans="5:5">
      <c r="E309" s="34"/>
    </row>
    <row r="310" spans="5:5">
      <c r="E310" s="34"/>
    </row>
    <row r="311" spans="5:5">
      <c r="E311" s="34"/>
    </row>
    <row r="312" spans="5:5">
      <c r="E312" s="34"/>
    </row>
    <row r="313" spans="5:5">
      <c r="E313" s="34"/>
    </row>
    <row r="314" spans="5:5">
      <c r="E314" s="34"/>
    </row>
    <row r="315" spans="5:5">
      <c r="E315" s="34"/>
    </row>
    <row r="316" spans="5:5">
      <c r="E316" s="34"/>
    </row>
    <row r="317" spans="5:5">
      <c r="E317" s="34"/>
    </row>
    <row r="318" spans="5:5">
      <c r="E318" s="34"/>
    </row>
    <row r="319" spans="5:5">
      <c r="E319" s="34"/>
    </row>
    <row r="320" spans="5:5">
      <c r="E320" s="34"/>
    </row>
    <row r="321" spans="5:5">
      <c r="E321" s="34"/>
    </row>
    <row r="322" spans="5:5">
      <c r="E322" s="34"/>
    </row>
    <row r="323" spans="5:5">
      <c r="E323" s="34"/>
    </row>
    <row r="324" spans="5:5">
      <c r="E324" s="34"/>
    </row>
    <row r="325" spans="5:5">
      <c r="E325" s="34"/>
    </row>
    <row r="326" spans="5:5">
      <c r="E326" s="34"/>
    </row>
    <row r="327" spans="5:5">
      <c r="E327" s="34"/>
    </row>
    <row r="328" spans="5:5">
      <c r="E328" s="34"/>
    </row>
    <row r="329" spans="5:5">
      <c r="E329" s="34"/>
    </row>
    <row r="330" spans="5:5">
      <c r="E330" s="34"/>
    </row>
    <row r="331" spans="5:5">
      <c r="E331" s="34"/>
    </row>
    <row r="332" spans="5:5">
      <c r="E332" s="34"/>
    </row>
    <row r="333" spans="5:5">
      <c r="E333" s="34"/>
    </row>
    <row r="334" spans="5:5">
      <c r="E334" s="34"/>
    </row>
    <row r="335" spans="5:5">
      <c r="E335" s="34"/>
    </row>
    <row r="336" spans="5:5">
      <c r="E336" s="34"/>
    </row>
    <row r="337" spans="5:5">
      <c r="E337" s="34"/>
    </row>
    <row r="338" spans="5:5">
      <c r="E338" s="34"/>
    </row>
    <row r="339" spans="5:5">
      <c r="E339" s="34"/>
    </row>
    <row r="340" spans="5:5">
      <c r="E340" s="34"/>
    </row>
    <row r="341" spans="5:5">
      <c r="E341" s="34"/>
    </row>
    <row r="342" spans="5:5">
      <c r="E342" s="34"/>
    </row>
    <row r="343" spans="5:5">
      <c r="E343" s="34"/>
    </row>
    <row r="344" spans="5:5">
      <c r="E344" s="34"/>
    </row>
    <row r="345" spans="5:5">
      <c r="E345" s="34"/>
    </row>
    <row r="346" spans="5:5">
      <c r="E346" s="34"/>
    </row>
    <row r="347" spans="5:5">
      <c r="E347" s="34"/>
    </row>
    <row r="348" spans="5:5">
      <c r="E348" s="34"/>
    </row>
    <row r="349" spans="5:5">
      <c r="E349" s="34"/>
    </row>
    <row r="350" spans="5:5">
      <c r="E350" s="34"/>
    </row>
    <row r="351" spans="5:5">
      <c r="E351" s="34"/>
    </row>
    <row r="352" spans="5:5">
      <c r="E352" s="34"/>
    </row>
    <row r="353" spans="5:5">
      <c r="E353" s="34"/>
    </row>
    <row r="354" spans="5:5">
      <c r="E354" s="34"/>
    </row>
    <row r="355" spans="5:5">
      <c r="E355" s="34"/>
    </row>
    <row r="356" spans="5:5">
      <c r="E356" s="34"/>
    </row>
    <row r="357" spans="5:5">
      <c r="E357" s="34"/>
    </row>
    <row r="358" spans="5:5">
      <c r="E358" s="34"/>
    </row>
    <row r="359" spans="5:5">
      <c r="E359" s="34"/>
    </row>
    <row r="360" spans="5:5">
      <c r="E360" s="34"/>
    </row>
    <row r="361" spans="5:5">
      <c r="E361" s="34"/>
    </row>
    <row r="362" spans="5:5">
      <c r="E362" s="34"/>
    </row>
    <row r="363" spans="5:5">
      <c r="E363" s="34"/>
    </row>
    <row r="364" spans="5:5">
      <c r="E364" s="34"/>
    </row>
    <row r="365" spans="5:5">
      <c r="E365" s="34"/>
    </row>
    <row r="366" spans="5:5">
      <c r="E366" s="34"/>
    </row>
    <row r="367" spans="5:5">
      <c r="E367" s="34"/>
    </row>
    <row r="368" spans="5:5">
      <c r="E368" s="34"/>
    </row>
    <row r="369" spans="5:5">
      <c r="E369" s="34"/>
    </row>
    <row r="370" spans="5:5">
      <c r="E370" s="34"/>
    </row>
    <row r="371" spans="5:5">
      <c r="E371" s="34"/>
    </row>
    <row r="372" spans="5:5">
      <c r="E372" s="34"/>
    </row>
    <row r="373" spans="5:5">
      <c r="E373" s="34"/>
    </row>
    <row r="374" spans="5:5">
      <c r="E374" s="34"/>
    </row>
    <row r="375" spans="5:5">
      <c r="E375" s="34"/>
    </row>
    <row r="376" spans="5:5">
      <c r="E376" s="34"/>
    </row>
    <row r="377" spans="5:5">
      <c r="E377" s="34"/>
    </row>
    <row r="378" spans="5:5">
      <c r="E378" s="34"/>
    </row>
    <row r="379" spans="5:5">
      <c r="E379" s="34"/>
    </row>
    <row r="380" spans="5:5">
      <c r="E380" s="34"/>
    </row>
    <row r="381" spans="5:5">
      <c r="E381" s="34"/>
    </row>
    <row r="382" spans="5:5">
      <c r="E382" s="34"/>
    </row>
    <row r="383" spans="5:5">
      <c r="E383" s="34"/>
    </row>
    <row r="384" spans="5:5">
      <c r="E384" s="34"/>
    </row>
    <row r="385" spans="5:5">
      <c r="E385" s="34"/>
    </row>
    <row r="386" spans="5:5">
      <c r="E386" s="34"/>
    </row>
    <row r="387" spans="5:5">
      <c r="E387" s="34"/>
    </row>
    <row r="388" spans="5:5">
      <c r="E388" s="34"/>
    </row>
    <row r="389" spans="5:5">
      <c r="E389" s="34"/>
    </row>
    <row r="390" spans="5:5">
      <c r="E390" s="34"/>
    </row>
    <row r="391" spans="5:5">
      <c r="E391" s="34"/>
    </row>
    <row r="392" spans="5:5">
      <c r="E392" s="34"/>
    </row>
    <row r="393" spans="5:5">
      <c r="E393" s="34"/>
    </row>
    <row r="394" spans="5:5">
      <c r="E394" s="34"/>
    </row>
    <row r="395" spans="5:5">
      <c r="E395" s="34"/>
    </row>
    <row r="396" spans="5:5">
      <c r="E396" s="34"/>
    </row>
    <row r="397" spans="5:5">
      <c r="E397" s="34"/>
    </row>
    <row r="398" spans="5:5">
      <c r="E398" s="34"/>
    </row>
    <row r="399" spans="5:5">
      <c r="E399" s="34"/>
    </row>
    <row r="400" spans="5:5">
      <c r="E400" s="34"/>
    </row>
    <row r="401" spans="5:5">
      <c r="E401" s="34"/>
    </row>
    <row r="402" spans="5:5">
      <c r="E402" s="34"/>
    </row>
    <row r="403" spans="5:5">
      <c r="E403" s="34"/>
    </row>
    <row r="404" spans="5:5">
      <c r="E404" s="34"/>
    </row>
    <row r="405" spans="5:5">
      <c r="E405" s="34"/>
    </row>
    <row r="406" spans="5:5">
      <c r="E406" s="34"/>
    </row>
    <row r="407" spans="5:5">
      <c r="E407" s="34"/>
    </row>
    <row r="408" spans="5:5">
      <c r="E408" s="34"/>
    </row>
    <row r="409" spans="5:5">
      <c r="E409" s="34"/>
    </row>
    <row r="410" spans="5:5">
      <c r="E410" s="34"/>
    </row>
    <row r="411" spans="5:5">
      <c r="E411" s="34"/>
    </row>
    <row r="412" spans="5:5">
      <c r="E412" s="34"/>
    </row>
    <row r="413" spans="5:5">
      <c r="E413" s="34"/>
    </row>
    <row r="414" spans="5:5">
      <c r="E414" s="34"/>
    </row>
    <row r="415" spans="5:5">
      <c r="E415" s="34"/>
    </row>
    <row r="416" spans="5:5">
      <c r="E416" s="34"/>
    </row>
    <row r="417" spans="5:5">
      <c r="E417" s="34"/>
    </row>
    <row r="418" spans="5:5">
      <c r="E418" s="34"/>
    </row>
    <row r="419" spans="5:5">
      <c r="E419" s="34"/>
    </row>
    <row r="420" spans="5:5">
      <c r="E420" s="34"/>
    </row>
    <row r="421" spans="5:5">
      <c r="E421" s="34"/>
    </row>
    <row r="422" spans="5:5">
      <c r="E422" s="34"/>
    </row>
    <row r="423" spans="5:5">
      <c r="E423" s="34"/>
    </row>
    <row r="424" spans="5:5">
      <c r="E424" s="34"/>
    </row>
    <row r="425" spans="5:5">
      <c r="E425" s="34"/>
    </row>
    <row r="426" spans="5:5">
      <c r="E426" s="34"/>
    </row>
    <row r="427" spans="5:5">
      <c r="E427" s="34"/>
    </row>
    <row r="428" spans="5:5">
      <c r="E428" s="34"/>
    </row>
    <row r="429" spans="5:5">
      <c r="E429" s="34"/>
    </row>
    <row r="430" spans="5:5">
      <c r="E430" s="34"/>
    </row>
    <row r="431" spans="5:5">
      <c r="E431" s="34"/>
    </row>
    <row r="432" spans="5:5">
      <c r="E432" s="34"/>
    </row>
    <row r="433" spans="5:5">
      <c r="E433" s="34"/>
    </row>
    <row r="434" spans="5:5">
      <c r="E434" s="34"/>
    </row>
    <row r="435" spans="5:5">
      <c r="E435" s="34"/>
    </row>
    <row r="436" spans="5:5">
      <c r="E436" s="34"/>
    </row>
    <row r="437" spans="5:5">
      <c r="E437" s="34"/>
    </row>
    <row r="438" spans="5:5">
      <c r="E438" s="34"/>
    </row>
    <row r="439" spans="5:5">
      <c r="E439" s="34"/>
    </row>
    <row r="440" spans="5:5">
      <c r="E440" s="34"/>
    </row>
    <row r="441" spans="5:5">
      <c r="E441" s="34"/>
    </row>
    <row r="442" spans="5:5">
      <c r="E442" s="34"/>
    </row>
    <row r="443" spans="5:5">
      <c r="E443" s="34"/>
    </row>
    <row r="444" spans="5:5">
      <c r="E444" s="34"/>
    </row>
    <row r="445" spans="5:5">
      <c r="E445" s="34"/>
    </row>
    <row r="446" spans="5:5">
      <c r="E446" s="34"/>
    </row>
    <row r="447" spans="5:5">
      <c r="E447" s="34"/>
    </row>
    <row r="448" spans="5:5">
      <c r="E448" s="34"/>
    </row>
    <row r="449" spans="5:5">
      <c r="E449" s="34"/>
    </row>
    <row r="450" spans="5:5">
      <c r="E450" s="34"/>
    </row>
    <row r="451" spans="5:5">
      <c r="E451" s="34"/>
    </row>
    <row r="452" spans="5:5">
      <c r="E452" s="34"/>
    </row>
    <row r="453" spans="5:5">
      <c r="E453" s="34"/>
    </row>
    <row r="454" spans="5:5">
      <c r="E454" s="34"/>
    </row>
    <row r="455" spans="5:5">
      <c r="E455" s="34"/>
    </row>
    <row r="456" spans="5:5">
      <c r="E456" s="34"/>
    </row>
    <row r="457" spans="5:5">
      <c r="E457" s="34"/>
    </row>
    <row r="458" spans="5:5">
      <c r="E458" s="34"/>
    </row>
    <row r="459" spans="5:5">
      <c r="E459" s="34"/>
    </row>
    <row r="460" spans="5:5">
      <c r="E460" s="34"/>
    </row>
    <row r="461" spans="5:5">
      <c r="E461" s="34"/>
    </row>
    <row r="462" spans="5:5">
      <c r="E462" s="34"/>
    </row>
    <row r="463" spans="5:5">
      <c r="E463" s="34"/>
    </row>
    <row r="464" spans="5:5">
      <c r="E464" s="34"/>
    </row>
    <row r="465" spans="5:5">
      <c r="E465" s="34"/>
    </row>
    <row r="466" spans="5:5">
      <c r="E466" s="34"/>
    </row>
    <row r="467" spans="5:5">
      <c r="E467" s="34"/>
    </row>
    <row r="468" spans="5:5">
      <c r="E468" s="34"/>
    </row>
    <row r="469" spans="5:5">
      <c r="E469" s="34"/>
    </row>
    <row r="470" spans="5:5">
      <c r="E470" s="34"/>
    </row>
    <row r="471" spans="5:5">
      <c r="E471" s="34"/>
    </row>
    <row r="472" spans="5:5">
      <c r="E472" s="34"/>
    </row>
    <row r="473" spans="5:5">
      <c r="E473" s="34"/>
    </row>
    <row r="474" spans="5:5">
      <c r="E474" s="34"/>
    </row>
    <row r="475" spans="5:5">
      <c r="E475" s="34"/>
    </row>
    <row r="476" spans="5:5">
      <c r="E476" s="34"/>
    </row>
    <row r="477" spans="5:5">
      <c r="E477" s="34"/>
    </row>
    <row r="478" spans="5:5">
      <c r="E478" s="34"/>
    </row>
    <row r="479" spans="5:5">
      <c r="E479" s="34"/>
    </row>
    <row r="480" spans="5:5">
      <c r="E480" s="34"/>
    </row>
    <row r="481" spans="5:5">
      <c r="E481" s="34"/>
    </row>
    <row r="482" spans="5:5">
      <c r="E482" s="34"/>
    </row>
    <row r="483" spans="5:5">
      <c r="E483" s="34"/>
    </row>
    <row r="484" spans="5:5">
      <c r="E484" s="34"/>
    </row>
    <row r="485" spans="5:5">
      <c r="E485" s="34"/>
    </row>
    <row r="486" spans="5:5">
      <c r="E486" s="34"/>
    </row>
    <row r="487" spans="5:5">
      <c r="E487" s="34"/>
    </row>
    <row r="488" spans="5:5">
      <c r="E488" s="34"/>
    </row>
    <row r="489" spans="5:5">
      <c r="E489" s="34"/>
    </row>
    <row r="490" spans="5:5">
      <c r="E490" s="34"/>
    </row>
    <row r="491" spans="5:5">
      <c r="E491" s="34"/>
    </row>
    <row r="492" spans="5:5">
      <c r="E492" s="34"/>
    </row>
    <row r="493" spans="5:5">
      <c r="E493" s="34"/>
    </row>
    <row r="494" spans="5:5">
      <c r="E494" s="34"/>
    </row>
    <row r="495" spans="5:5">
      <c r="E495" s="34"/>
    </row>
    <row r="496" spans="5:5">
      <c r="E496" s="34"/>
    </row>
    <row r="497" spans="5:5">
      <c r="E497" s="34"/>
    </row>
    <row r="498" spans="5:5">
      <c r="E498" s="34"/>
    </row>
    <row r="499" spans="5:5">
      <c r="E499" s="34"/>
    </row>
    <row r="500" spans="5:5">
      <c r="E500" s="34"/>
    </row>
    <row r="501" spans="5:5">
      <c r="E501" s="34"/>
    </row>
    <row r="502" spans="5:5">
      <c r="E502" s="34"/>
    </row>
    <row r="503" spans="5:5">
      <c r="E503" s="34"/>
    </row>
    <row r="504" spans="5:5">
      <c r="E504" s="34"/>
    </row>
    <row r="505" spans="5:5">
      <c r="E505" s="34"/>
    </row>
    <row r="506" spans="5:5">
      <c r="E506" s="34"/>
    </row>
    <row r="507" spans="5:5">
      <c r="E507" s="34"/>
    </row>
    <row r="508" spans="5:5">
      <c r="E508" s="34"/>
    </row>
    <row r="509" spans="5:5">
      <c r="E509" s="34"/>
    </row>
    <row r="510" spans="5:5">
      <c r="E510" s="34"/>
    </row>
    <row r="511" spans="5:5">
      <c r="E511" s="34"/>
    </row>
    <row r="512" spans="5:5">
      <c r="E512" s="34"/>
    </row>
    <row r="513" spans="5:5">
      <c r="E513" s="34"/>
    </row>
    <row r="514" spans="5:5">
      <c r="E514" s="34"/>
    </row>
    <row r="515" spans="5:5">
      <c r="E515" s="34"/>
    </row>
    <row r="516" spans="5:5">
      <c r="E516" s="34"/>
    </row>
    <row r="517" spans="5:5">
      <c r="E517" s="34"/>
    </row>
    <row r="518" spans="5:5">
      <c r="E518" s="34"/>
    </row>
    <row r="519" spans="5:5">
      <c r="E519" s="34"/>
    </row>
    <row r="520" spans="5:5">
      <c r="E520" s="34"/>
    </row>
    <row r="521" spans="5:5">
      <c r="E521" s="34"/>
    </row>
    <row r="522" spans="5:5">
      <c r="E522" s="34"/>
    </row>
    <row r="523" spans="5:5">
      <c r="E523" s="34"/>
    </row>
    <row r="524" spans="5:5">
      <c r="E524" s="34"/>
    </row>
    <row r="525" spans="5:5">
      <c r="E525" s="34"/>
    </row>
    <row r="526" spans="5:5">
      <c r="E526" s="34"/>
    </row>
    <row r="527" spans="5:5">
      <c r="E527" s="34"/>
    </row>
    <row r="528" spans="5:5">
      <c r="E528" s="34"/>
    </row>
    <row r="529" spans="5:5">
      <c r="E529" s="34"/>
    </row>
    <row r="530" spans="5:5">
      <c r="E530" s="34"/>
    </row>
    <row r="531" spans="5:5">
      <c r="E531" s="34"/>
    </row>
    <row r="532" spans="5:5">
      <c r="E532" s="34"/>
    </row>
    <row r="533" spans="5:5">
      <c r="E533" s="34"/>
    </row>
    <row r="534" spans="5:5">
      <c r="E534" s="34"/>
    </row>
    <row r="535" spans="5:5">
      <c r="E535" s="34"/>
    </row>
    <row r="536" spans="5:5">
      <c r="E536" s="34"/>
    </row>
    <row r="537" spans="5:5">
      <c r="E537" s="34"/>
    </row>
    <row r="538" spans="5:5">
      <c r="E538" s="34"/>
    </row>
    <row r="539" spans="5:5">
      <c r="E539" s="34"/>
    </row>
    <row r="540" spans="5:5">
      <c r="E540" s="34"/>
    </row>
    <row r="541" spans="5:5">
      <c r="E541" s="34"/>
    </row>
    <row r="542" spans="5:5">
      <c r="E542" s="34"/>
    </row>
    <row r="543" spans="5:5">
      <c r="E543" s="34"/>
    </row>
    <row r="544" spans="5:5">
      <c r="E544" s="34"/>
    </row>
    <row r="545" spans="5:5">
      <c r="E545" s="34"/>
    </row>
    <row r="546" spans="5:5">
      <c r="E546" s="34"/>
    </row>
    <row r="547" spans="5:5">
      <c r="E547" s="34"/>
    </row>
    <row r="548" spans="5:5">
      <c r="E548" s="34"/>
    </row>
    <row r="549" spans="5:5">
      <c r="E549" s="34"/>
    </row>
    <row r="550" spans="5:5">
      <c r="E550" s="34"/>
    </row>
    <row r="551" spans="5:5">
      <c r="E551" s="34"/>
    </row>
    <row r="552" spans="5:5">
      <c r="E552" s="34"/>
    </row>
    <row r="553" spans="5:5">
      <c r="E553" s="34"/>
    </row>
    <row r="554" spans="5:5">
      <c r="E554" s="34"/>
    </row>
    <row r="555" spans="5:5">
      <c r="E555" s="34"/>
    </row>
    <row r="556" spans="5:5">
      <c r="E556" s="34"/>
    </row>
    <row r="557" spans="5:5">
      <c r="E557" s="34"/>
    </row>
    <row r="558" spans="5:5">
      <c r="E558" s="34"/>
    </row>
    <row r="559" spans="5:5">
      <c r="E559" s="34"/>
    </row>
    <row r="560" spans="5:5">
      <c r="E560" s="34"/>
    </row>
    <row r="561" spans="5:5">
      <c r="E561" s="34"/>
    </row>
    <row r="562" spans="5:5">
      <c r="E562" s="34"/>
    </row>
    <row r="563" spans="5:5">
      <c r="E563" s="34"/>
    </row>
    <row r="564" spans="5:5">
      <c r="E564" s="34"/>
    </row>
    <row r="565" spans="5:5">
      <c r="E565" s="34"/>
    </row>
    <row r="566" spans="5:5">
      <c r="E566" s="34"/>
    </row>
    <row r="567" spans="5:5">
      <c r="E567" s="34"/>
    </row>
    <row r="568" spans="5:5">
      <c r="E568" s="34"/>
    </row>
    <row r="569" spans="5:5">
      <c r="E569" s="34"/>
    </row>
    <row r="570" spans="5:5">
      <c r="E570" s="34"/>
    </row>
    <row r="571" spans="5:5">
      <c r="E571" s="34"/>
    </row>
    <row r="572" spans="5:5">
      <c r="E572" s="34"/>
    </row>
    <row r="573" spans="5:5">
      <c r="E573" s="34"/>
    </row>
    <row r="574" spans="5:5">
      <c r="E574" s="34"/>
    </row>
    <row r="575" spans="5:5">
      <c r="E575" s="34"/>
    </row>
    <row r="576" spans="5:5">
      <c r="E576" s="34"/>
    </row>
    <row r="577" spans="5:5">
      <c r="E577" s="34"/>
    </row>
    <row r="578" spans="5:5">
      <c r="E578" s="34"/>
    </row>
    <row r="579" spans="5:5">
      <c r="E579" s="34"/>
    </row>
    <row r="580" spans="5:5">
      <c r="E580" s="34"/>
    </row>
    <row r="581" spans="5:5">
      <c r="E581" s="34"/>
    </row>
    <row r="582" spans="5:5">
      <c r="E582" s="34"/>
    </row>
    <row r="583" spans="5:5">
      <c r="E583" s="34"/>
    </row>
    <row r="584" spans="5:5">
      <c r="E584" s="34"/>
    </row>
    <row r="585" spans="5:5">
      <c r="E585" s="34"/>
    </row>
    <row r="586" spans="5:5">
      <c r="E586" s="34"/>
    </row>
    <row r="587" spans="5:5">
      <c r="E587" s="34"/>
    </row>
    <row r="588" spans="5:5">
      <c r="E588" s="34"/>
    </row>
    <row r="589" spans="5:5">
      <c r="E589" s="34"/>
    </row>
    <row r="590" spans="5:5">
      <c r="E590" s="34"/>
    </row>
    <row r="591" spans="5:5">
      <c r="E591" s="34"/>
    </row>
    <row r="592" spans="5:5">
      <c r="E592" s="34"/>
    </row>
    <row r="593" spans="5:5">
      <c r="E593" s="34"/>
    </row>
    <row r="594" spans="5:5">
      <c r="E594" s="34"/>
    </row>
    <row r="595" spans="5:5">
      <c r="E595" s="34"/>
    </row>
    <row r="596" spans="5:5">
      <c r="E596" s="34"/>
    </row>
    <row r="597" spans="5:5">
      <c r="E597" s="34"/>
    </row>
    <row r="598" spans="5:5">
      <c r="E598" s="34"/>
    </row>
    <row r="599" spans="5:5">
      <c r="E599" s="34"/>
    </row>
    <row r="600" spans="5:5">
      <c r="E600" s="34"/>
    </row>
    <row r="601" spans="5:5">
      <c r="E601" s="34"/>
    </row>
    <row r="602" spans="5:5">
      <c r="E602" s="34"/>
    </row>
    <row r="603" spans="5:5">
      <c r="E603" s="34"/>
    </row>
    <row r="604" spans="5:5">
      <c r="E604" s="34"/>
    </row>
    <row r="605" spans="5:5">
      <c r="E605" s="34"/>
    </row>
    <row r="606" spans="5:5">
      <c r="E606" s="34"/>
    </row>
    <row r="607" spans="5:5">
      <c r="E607" s="34"/>
    </row>
    <row r="608" spans="5:5">
      <c r="E608" s="34"/>
    </row>
    <row r="609" spans="5:5">
      <c r="E609" s="34"/>
    </row>
    <row r="610" spans="5:5">
      <c r="E610" s="34"/>
    </row>
    <row r="611" spans="5:5">
      <c r="E611" s="34"/>
    </row>
    <row r="612" spans="5:5">
      <c r="E612" s="34"/>
    </row>
    <row r="613" spans="5:5">
      <c r="E613" s="34"/>
    </row>
    <row r="614" spans="5:5">
      <c r="E614" s="34"/>
    </row>
    <row r="615" spans="5:5">
      <c r="E615" s="34"/>
    </row>
    <row r="616" spans="5:5">
      <c r="E616" s="34"/>
    </row>
    <row r="617" spans="5:5">
      <c r="E617" s="34"/>
    </row>
    <row r="618" spans="5:5">
      <c r="E618" s="34"/>
    </row>
    <row r="619" spans="5:5">
      <c r="E619" s="34"/>
    </row>
    <row r="620" spans="5:5">
      <c r="E620" s="34"/>
    </row>
    <row r="621" spans="5:5">
      <c r="E621" s="34"/>
    </row>
    <row r="622" spans="5:5">
      <c r="E622" s="34"/>
    </row>
    <row r="623" spans="5:5">
      <c r="E623" s="34"/>
    </row>
    <row r="624" spans="5:5">
      <c r="E624" s="34"/>
    </row>
    <row r="625" spans="5:5">
      <c r="E625" s="34"/>
    </row>
    <row r="626" spans="5:5">
      <c r="E626" s="34"/>
    </row>
    <row r="627" spans="5:5">
      <c r="E627" s="34"/>
    </row>
    <row r="628" spans="5:5">
      <c r="E628" s="34"/>
    </row>
    <row r="629" spans="5:5">
      <c r="E629" s="34"/>
    </row>
    <row r="630" spans="5:5">
      <c r="E630" s="34"/>
    </row>
    <row r="631" spans="5:5">
      <c r="E631" s="34"/>
    </row>
    <row r="632" spans="5:5">
      <c r="E632" s="34"/>
    </row>
    <row r="633" spans="5:5">
      <c r="E633" s="34"/>
    </row>
    <row r="634" spans="5:5">
      <c r="E634" s="34"/>
    </row>
    <row r="635" spans="5:5">
      <c r="E635" s="34"/>
    </row>
    <row r="636" spans="5:5">
      <c r="E636" s="34"/>
    </row>
    <row r="637" spans="5:5">
      <c r="E637" s="34"/>
    </row>
    <row r="638" spans="5:5">
      <c r="E638" s="34"/>
    </row>
    <row r="639" spans="5:5">
      <c r="E639" s="34"/>
    </row>
    <row r="640" spans="5:5">
      <c r="E640" s="34"/>
    </row>
    <row r="641" spans="5:5">
      <c r="E641" s="34"/>
    </row>
    <row r="642" spans="5:5">
      <c r="E642" s="34"/>
    </row>
    <row r="643" spans="5:5">
      <c r="E643" s="34"/>
    </row>
    <row r="644" spans="5:5">
      <c r="E644" s="34"/>
    </row>
    <row r="645" spans="5:5">
      <c r="E645" s="34"/>
    </row>
    <row r="646" spans="5:5">
      <c r="E646" s="34"/>
    </row>
    <row r="647" spans="5:5">
      <c r="E647" s="34"/>
    </row>
    <row r="648" spans="5:5">
      <c r="E648" s="34"/>
    </row>
    <row r="649" spans="5:5">
      <c r="E649" s="34"/>
    </row>
    <row r="650" spans="5:5">
      <c r="E650" s="34"/>
    </row>
    <row r="651" spans="5:5">
      <c r="E651" s="34"/>
    </row>
    <row r="652" spans="5:5">
      <c r="E652" s="34"/>
    </row>
    <row r="653" spans="5:5">
      <c r="E653" s="34"/>
    </row>
    <row r="654" spans="5:5">
      <c r="E654" s="34"/>
    </row>
    <row r="655" spans="5:5">
      <c r="E655" s="34"/>
    </row>
    <row r="656" spans="5:5">
      <c r="E656" s="34"/>
    </row>
    <row r="657" spans="5:5">
      <c r="E657" s="34"/>
    </row>
    <row r="658" spans="5:5">
      <c r="E658" s="34"/>
    </row>
    <row r="659" spans="5:5">
      <c r="E659" s="34"/>
    </row>
    <row r="660" spans="5:5">
      <c r="E660" s="34"/>
    </row>
    <row r="661" spans="5:5">
      <c r="E661" s="34"/>
    </row>
    <row r="662" spans="5:5">
      <c r="E662" s="34"/>
    </row>
    <row r="663" spans="5:5">
      <c r="E663" s="34"/>
    </row>
    <row r="664" spans="5:5">
      <c r="E664" s="34"/>
    </row>
    <row r="665" spans="5:5">
      <c r="E665" s="34"/>
    </row>
    <row r="666" spans="5:5">
      <c r="E666" s="34"/>
    </row>
    <row r="667" spans="5:5">
      <c r="E667" s="34"/>
    </row>
    <row r="668" spans="5:5">
      <c r="E668" s="34"/>
    </row>
    <row r="669" spans="5:5">
      <c r="E669" s="34"/>
    </row>
    <row r="670" spans="5:5">
      <c r="E670" s="34"/>
    </row>
    <row r="671" spans="5:5">
      <c r="E671" s="34"/>
    </row>
    <row r="672" spans="5:5">
      <c r="E672" s="34"/>
    </row>
    <row r="673" spans="5:5">
      <c r="E673" s="34"/>
    </row>
    <row r="674" spans="5:5">
      <c r="E674" s="34"/>
    </row>
    <row r="675" spans="5:5">
      <c r="E675" s="34"/>
    </row>
    <row r="676" spans="5:5">
      <c r="E676" s="34"/>
    </row>
    <row r="677" spans="5:5">
      <c r="E677" s="34"/>
    </row>
    <row r="678" spans="5:5">
      <c r="E678" s="34"/>
    </row>
    <row r="679" spans="5:5">
      <c r="E679" s="34"/>
    </row>
    <row r="680" spans="5:5">
      <c r="E680" s="34"/>
    </row>
    <row r="681" spans="5:5">
      <c r="E681" s="34"/>
    </row>
    <row r="682" spans="5:5">
      <c r="E682" s="34"/>
    </row>
    <row r="683" spans="5:5">
      <c r="E683" s="34"/>
    </row>
    <row r="684" spans="5:5">
      <c r="E684" s="34"/>
    </row>
    <row r="685" spans="5:5">
      <c r="E685" s="34"/>
    </row>
    <row r="686" spans="5:5">
      <c r="E686" s="34"/>
    </row>
    <row r="687" spans="5:5">
      <c r="E687" s="34"/>
    </row>
    <row r="688" spans="5:5">
      <c r="E688" s="34"/>
    </row>
    <row r="689" spans="5:5">
      <c r="E689" s="34"/>
    </row>
    <row r="690" spans="5:5">
      <c r="E690" s="34"/>
    </row>
    <row r="691" spans="5:5">
      <c r="E691" s="34"/>
    </row>
    <row r="692" spans="5:5">
      <c r="E692" s="34"/>
    </row>
    <row r="693" spans="5:5">
      <c r="E693" s="34"/>
    </row>
    <row r="694" spans="5:5">
      <c r="E694" s="34"/>
    </row>
    <row r="695" spans="5:5">
      <c r="E695" s="34"/>
    </row>
    <row r="696" spans="5:5">
      <c r="E696" s="34"/>
    </row>
    <row r="697" spans="5:5">
      <c r="E697" s="34"/>
    </row>
    <row r="698" spans="5:5">
      <c r="E698" s="34"/>
    </row>
    <row r="699" spans="5:5">
      <c r="E699" s="34"/>
    </row>
    <row r="700" spans="5:5">
      <c r="E700" s="34"/>
    </row>
    <row r="701" spans="5:5">
      <c r="E701" s="34"/>
    </row>
    <row r="702" spans="5:5">
      <c r="E702" s="34"/>
    </row>
    <row r="703" spans="5:5">
      <c r="E703" s="34"/>
    </row>
    <row r="704" spans="5:5">
      <c r="E704" s="34"/>
    </row>
    <row r="705" spans="5:5">
      <c r="E705" s="34"/>
    </row>
    <row r="706" spans="5:5">
      <c r="E706" s="34"/>
    </row>
    <row r="707" spans="5:5">
      <c r="E707" s="34"/>
    </row>
    <row r="708" spans="5:5">
      <c r="E708" s="34"/>
    </row>
    <row r="709" spans="5:5">
      <c r="E709" s="34"/>
    </row>
    <row r="710" spans="5:5">
      <c r="E710" s="34"/>
    </row>
    <row r="711" spans="5:5">
      <c r="E711" s="34"/>
    </row>
    <row r="712" spans="5:5">
      <c r="E712" s="34"/>
    </row>
    <row r="713" spans="5:5">
      <c r="E713" s="34"/>
    </row>
    <row r="714" spans="5:5">
      <c r="E714" s="34"/>
    </row>
    <row r="715" spans="5:5">
      <c r="E715" s="34"/>
    </row>
    <row r="716" spans="5:5">
      <c r="E716" s="34"/>
    </row>
    <row r="717" spans="5:5">
      <c r="E717" s="34"/>
    </row>
    <row r="718" spans="5:5">
      <c r="E718" s="34"/>
    </row>
    <row r="719" spans="5:5">
      <c r="E719" s="34"/>
    </row>
    <row r="720" spans="5:5">
      <c r="E720" s="34"/>
    </row>
    <row r="721" spans="5:5">
      <c r="E721" s="34"/>
    </row>
    <row r="722" spans="5:5">
      <c r="E722" s="34"/>
    </row>
    <row r="723" spans="5:5">
      <c r="E723" s="34"/>
    </row>
    <row r="724" spans="5:5">
      <c r="E724" s="34"/>
    </row>
    <row r="725" spans="5:5">
      <c r="E725" s="34"/>
    </row>
    <row r="726" spans="5:5">
      <c r="E726" s="34"/>
    </row>
    <row r="727" spans="5:5">
      <c r="E727" s="34"/>
    </row>
    <row r="728" spans="5:5">
      <c r="E728" s="34"/>
    </row>
    <row r="729" spans="5:5">
      <c r="E729" s="34"/>
    </row>
    <row r="730" spans="5:5">
      <c r="E730" s="34"/>
    </row>
    <row r="731" spans="5:5">
      <c r="E731" s="34"/>
    </row>
    <row r="732" spans="5:5">
      <c r="E732" s="34"/>
    </row>
    <row r="733" spans="5:5">
      <c r="E733" s="34"/>
    </row>
    <row r="734" spans="5:5">
      <c r="E734" s="34"/>
    </row>
    <row r="735" spans="5:5">
      <c r="E735" s="34"/>
    </row>
    <row r="736" spans="5:5">
      <c r="E736" s="34"/>
    </row>
    <row r="737" spans="5:5">
      <c r="E737" s="34"/>
    </row>
    <row r="738" spans="5:5">
      <c r="E738" s="34"/>
    </row>
    <row r="739" spans="5:5">
      <c r="E739" s="34"/>
    </row>
    <row r="740" spans="5:5">
      <c r="E740" s="34"/>
    </row>
    <row r="741" spans="5:5">
      <c r="E741" s="34"/>
    </row>
    <row r="742" spans="5:5">
      <c r="E742" s="34"/>
    </row>
    <row r="743" spans="5:5">
      <c r="E743" s="34"/>
    </row>
    <row r="744" spans="5:5">
      <c r="E744" s="34"/>
    </row>
    <row r="745" spans="5:5">
      <c r="E745" s="34"/>
    </row>
    <row r="746" spans="5:5">
      <c r="E746" s="34"/>
    </row>
    <row r="747" spans="5:5">
      <c r="E747" s="34"/>
    </row>
    <row r="748" spans="5:5">
      <c r="E748" s="34"/>
    </row>
    <row r="749" spans="5:5">
      <c r="E749" s="34"/>
    </row>
    <row r="750" spans="5:5">
      <c r="E750" s="34"/>
    </row>
    <row r="751" spans="5:5">
      <c r="E751" s="34"/>
    </row>
    <row r="752" spans="5:5">
      <c r="E752" s="34"/>
    </row>
    <row r="753" spans="5:5">
      <c r="E753" s="34"/>
    </row>
    <row r="754" spans="5:5">
      <c r="E754" s="34"/>
    </row>
    <row r="755" spans="5:5">
      <c r="E755" s="34"/>
    </row>
    <row r="756" spans="5:5">
      <c r="E756" s="34"/>
    </row>
    <row r="757" spans="5:5">
      <c r="E757" s="34"/>
    </row>
    <row r="758" spans="5:5">
      <c r="E758" s="34"/>
    </row>
    <row r="759" spans="5:5">
      <c r="E759" s="34"/>
    </row>
    <row r="760" spans="5:5">
      <c r="E760" s="34"/>
    </row>
    <row r="761" spans="5:5">
      <c r="E761" s="34"/>
    </row>
    <row r="762" spans="5:5">
      <c r="E762" s="34"/>
    </row>
    <row r="763" spans="5:5">
      <c r="E763" s="34"/>
    </row>
    <row r="764" spans="5:5">
      <c r="E764" s="34"/>
    </row>
    <row r="765" spans="5:5">
      <c r="E765" s="34"/>
    </row>
    <row r="766" spans="5:5">
      <c r="E766" s="34"/>
    </row>
    <row r="767" spans="5:5">
      <c r="E767" s="34"/>
    </row>
    <row r="768" spans="5:5">
      <c r="E768" s="34"/>
    </row>
    <row r="769" spans="5:5">
      <c r="E769" s="34"/>
    </row>
    <row r="770" spans="5:5">
      <c r="E770" s="34"/>
    </row>
    <row r="771" spans="5:5">
      <c r="E771" s="34"/>
    </row>
    <row r="772" spans="5:5">
      <c r="E772" s="34"/>
    </row>
    <row r="773" spans="5:5">
      <c r="E773" s="34"/>
    </row>
    <row r="774" spans="5:5">
      <c r="E774" s="34"/>
    </row>
    <row r="775" spans="5:5">
      <c r="E775" s="34"/>
    </row>
    <row r="776" spans="5:5">
      <c r="E776" s="34"/>
    </row>
    <row r="777" spans="5:5">
      <c r="E777" s="34"/>
    </row>
    <row r="778" spans="5:5">
      <c r="E778" s="34"/>
    </row>
    <row r="779" spans="5:5">
      <c r="E779" s="34"/>
    </row>
    <row r="780" spans="5:5">
      <c r="E780" s="34"/>
    </row>
    <row r="781" spans="5:5">
      <c r="E781" s="34"/>
    </row>
    <row r="782" spans="5:5">
      <c r="E782" s="34"/>
    </row>
    <row r="783" spans="5:5">
      <c r="E783" s="34"/>
    </row>
    <row r="784" spans="5:5">
      <c r="E784" s="34"/>
    </row>
    <row r="785" spans="5:5">
      <c r="E785" s="34"/>
    </row>
    <row r="786" spans="5:5">
      <c r="E786" s="34"/>
    </row>
    <row r="787" spans="5:5">
      <c r="E787" s="34"/>
    </row>
    <row r="788" spans="5:5">
      <c r="E788" s="34"/>
    </row>
    <row r="789" spans="5:5">
      <c r="E789" s="34"/>
    </row>
    <row r="790" spans="5:5">
      <c r="E790" s="34"/>
    </row>
    <row r="791" spans="5:5">
      <c r="E791" s="34"/>
    </row>
    <row r="792" spans="5:5">
      <c r="E792" s="34"/>
    </row>
    <row r="793" spans="5:5">
      <c r="E793" s="34"/>
    </row>
    <row r="794" spans="5:5">
      <c r="E794" s="34"/>
    </row>
    <row r="795" spans="5:5">
      <c r="E795" s="34"/>
    </row>
    <row r="796" spans="5:5">
      <c r="E796" s="34"/>
    </row>
    <row r="797" spans="5:5">
      <c r="E797" s="34"/>
    </row>
    <row r="798" spans="5:5">
      <c r="E798" s="34"/>
    </row>
    <row r="799" spans="5:5">
      <c r="E799" s="34"/>
    </row>
    <row r="800" spans="5:5">
      <c r="E800" s="34"/>
    </row>
    <row r="801" spans="5:5">
      <c r="E801" s="34"/>
    </row>
    <row r="802" spans="5:5">
      <c r="E802" s="34"/>
    </row>
    <row r="803" spans="5:5">
      <c r="E803" s="34"/>
    </row>
    <row r="804" spans="5:5">
      <c r="E804" s="34"/>
    </row>
    <row r="805" spans="5:5">
      <c r="E805" s="34"/>
    </row>
    <row r="806" spans="5:5">
      <c r="E806" s="34"/>
    </row>
    <row r="807" spans="5:5">
      <c r="E807" s="34"/>
    </row>
    <row r="808" spans="5:5">
      <c r="E808" s="34"/>
    </row>
    <row r="809" spans="5:5">
      <c r="E809" s="34"/>
    </row>
    <row r="810" spans="5:5">
      <c r="E810" s="34"/>
    </row>
    <row r="811" spans="5:5">
      <c r="E811" s="34"/>
    </row>
    <row r="812" spans="5:5">
      <c r="E812" s="34"/>
    </row>
    <row r="813" spans="5:5">
      <c r="E813" s="34"/>
    </row>
    <row r="814" spans="5:5">
      <c r="E814" s="34"/>
    </row>
    <row r="815" spans="5:5">
      <c r="E815" s="34"/>
    </row>
    <row r="816" spans="5:5">
      <c r="E816" s="34"/>
    </row>
    <row r="817" spans="5:5">
      <c r="E817" s="34"/>
    </row>
    <row r="818" spans="5:5">
      <c r="E818" s="34"/>
    </row>
    <row r="819" spans="5:5">
      <c r="E819" s="34"/>
    </row>
    <row r="820" spans="5:5">
      <c r="E820" s="34"/>
    </row>
    <row r="821" spans="5:5">
      <c r="E821" s="34"/>
    </row>
    <row r="822" spans="5:5">
      <c r="E822" s="34"/>
    </row>
    <row r="823" spans="5:5">
      <c r="E823" s="34"/>
    </row>
    <row r="824" spans="5:5">
      <c r="E824" s="34"/>
    </row>
    <row r="825" spans="5:5">
      <c r="E825" s="34"/>
    </row>
    <row r="826" spans="5:5">
      <c r="E826" s="34"/>
    </row>
    <row r="827" spans="5:5">
      <c r="E827" s="34"/>
    </row>
    <row r="828" spans="5:5">
      <c r="E828" s="34"/>
    </row>
    <row r="829" spans="5:5">
      <c r="E829" s="34"/>
    </row>
    <row r="830" spans="5:5">
      <c r="E830" s="34"/>
    </row>
    <row r="831" spans="5:5">
      <c r="E831" s="34"/>
    </row>
    <row r="832" spans="5:5">
      <c r="E832" s="34"/>
    </row>
    <row r="833" spans="5:5">
      <c r="E833" s="34"/>
    </row>
    <row r="834" spans="5:5">
      <c r="E834" s="34"/>
    </row>
    <row r="835" spans="5:5">
      <c r="E835" s="34"/>
    </row>
    <row r="836" spans="5:5">
      <c r="E836" s="34"/>
    </row>
    <row r="837" spans="5:5">
      <c r="E837" s="34"/>
    </row>
    <row r="838" spans="5:5">
      <c r="E838" s="34"/>
    </row>
    <row r="839" spans="5:5">
      <c r="E839" s="34"/>
    </row>
    <row r="840" spans="5:5">
      <c r="E840" s="34"/>
    </row>
    <row r="841" spans="5:5">
      <c r="E841" s="34"/>
    </row>
    <row r="842" spans="5:5">
      <c r="E842" s="34"/>
    </row>
    <row r="843" spans="5:5">
      <c r="E843" s="34"/>
    </row>
    <row r="844" spans="5:5">
      <c r="E844" s="34"/>
    </row>
    <row r="845" spans="5:5">
      <c r="E845" s="34"/>
    </row>
    <row r="846" spans="5:5">
      <c r="E846" s="34"/>
    </row>
    <row r="847" spans="5:5">
      <c r="E847" s="34"/>
    </row>
    <row r="848" spans="5:5">
      <c r="E848" s="34"/>
    </row>
    <row r="849" spans="5:5">
      <c r="E849" s="34"/>
    </row>
    <row r="850" spans="5:5">
      <c r="E850" s="34"/>
    </row>
    <row r="851" spans="5:5">
      <c r="E851" s="34"/>
    </row>
    <row r="852" spans="5:5">
      <c r="E852" s="34"/>
    </row>
    <row r="853" spans="5:5">
      <c r="E853" s="34"/>
    </row>
    <row r="854" spans="5:5">
      <c r="E854" s="34"/>
    </row>
    <row r="855" spans="5:5">
      <c r="E855" s="34"/>
    </row>
    <row r="856" spans="5:5">
      <c r="E856" s="34"/>
    </row>
    <row r="857" spans="5:5">
      <c r="E857" s="34"/>
    </row>
    <row r="858" spans="5:5">
      <c r="E858" s="34"/>
    </row>
    <row r="859" spans="5:5">
      <c r="E859" s="34"/>
    </row>
    <row r="860" spans="5:5">
      <c r="E860" s="34"/>
    </row>
    <row r="861" spans="5:5">
      <c r="E861" s="34"/>
    </row>
    <row r="862" spans="5:5">
      <c r="E862" s="34"/>
    </row>
    <row r="863" spans="5:5">
      <c r="E863" s="34"/>
    </row>
    <row r="864" spans="5:5">
      <c r="E864" s="34"/>
    </row>
    <row r="865" spans="5:5">
      <c r="E865" s="34"/>
    </row>
    <row r="866" spans="5:5">
      <c r="E866" s="34"/>
    </row>
    <row r="867" spans="5:5">
      <c r="E867" s="34"/>
    </row>
    <row r="868" spans="5:5">
      <c r="E868" s="34"/>
    </row>
    <row r="869" spans="5:5">
      <c r="E869" s="34"/>
    </row>
    <row r="870" spans="5:5">
      <c r="E870" s="34"/>
    </row>
    <row r="871" spans="5:5">
      <c r="E871" s="34"/>
    </row>
    <row r="872" spans="5:5">
      <c r="E872" s="34"/>
    </row>
    <row r="873" spans="5:5">
      <c r="E873" s="34"/>
    </row>
    <row r="874" spans="5:5">
      <c r="E874" s="34"/>
    </row>
    <row r="875" spans="5:5">
      <c r="E875" s="34"/>
    </row>
    <row r="876" spans="5:5">
      <c r="E876" s="34"/>
    </row>
    <row r="877" spans="5:5">
      <c r="E877" s="34"/>
    </row>
    <row r="878" spans="5:5">
      <c r="E878" s="34"/>
    </row>
    <row r="879" spans="5:5">
      <c r="E879" s="34"/>
    </row>
    <row r="880" spans="5:5">
      <c r="E880" s="34"/>
    </row>
    <row r="881" spans="5:5">
      <c r="E881" s="34"/>
    </row>
    <row r="882" spans="5:5">
      <c r="E882" s="34"/>
    </row>
    <row r="883" spans="5:5">
      <c r="E883" s="34"/>
    </row>
    <row r="884" spans="5:5">
      <c r="E884" s="34"/>
    </row>
    <row r="885" spans="5:5">
      <c r="E885" s="34"/>
    </row>
    <row r="886" spans="5:5">
      <c r="E886" s="34"/>
    </row>
    <row r="887" spans="5:5">
      <c r="E887" s="34"/>
    </row>
    <row r="888" spans="5:5">
      <c r="E888" s="34"/>
    </row>
    <row r="889" spans="5:5">
      <c r="E889" s="34"/>
    </row>
    <row r="890" spans="5:5">
      <c r="E890" s="34"/>
    </row>
    <row r="891" spans="5:5">
      <c r="E891" s="34"/>
    </row>
    <row r="892" spans="5:5">
      <c r="E892" s="34"/>
    </row>
    <row r="893" spans="5:5">
      <c r="E893" s="34"/>
    </row>
    <row r="894" spans="5:5">
      <c r="E894" s="34"/>
    </row>
    <row r="895" spans="5:5">
      <c r="E895" s="34"/>
    </row>
    <row r="896" spans="5:5">
      <c r="E896" s="34"/>
    </row>
    <row r="897" spans="5:5">
      <c r="E897" s="34"/>
    </row>
    <row r="898" spans="5:5">
      <c r="E898" s="34"/>
    </row>
    <row r="899" spans="5:5">
      <c r="E899" s="34"/>
    </row>
    <row r="900" spans="5:5">
      <c r="E900" s="34"/>
    </row>
    <row r="901" spans="5:5">
      <c r="E901" s="34"/>
    </row>
    <row r="902" spans="5:5">
      <c r="E902" s="34"/>
    </row>
    <row r="903" spans="5:5">
      <c r="E903" s="34"/>
    </row>
    <row r="904" spans="5:5">
      <c r="E904" s="34"/>
    </row>
    <row r="905" spans="5:5">
      <c r="E905" s="34"/>
    </row>
    <row r="906" spans="5:5">
      <c r="E906" s="34"/>
    </row>
    <row r="907" spans="5:5">
      <c r="E907" s="34"/>
    </row>
    <row r="908" spans="5:5">
      <c r="E908" s="34"/>
    </row>
    <row r="909" spans="5:5">
      <c r="E909" s="34"/>
    </row>
    <row r="910" spans="5:5">
      <c r="E910" s="34"/>
    </row>
    <row r="911" spans="5:5">
      <c r="E911" s="34"/>
    </row>
    <row r="912" spans="5:5">
      <c r="E912" s="34"/>
    </row>
    <row r="913" spans="5:5">
      <c r="E913" s="34"/>
    </row>
    <row r="914" spans="5:5">
      <c r="E914" s="34"/>
    </row>
    <row r="915" spans="5:5">
      <c r="E915" s="34"/>
    </row>
    <row r="916" spans="5:5">
      <c r="E916" s="34"/>
    </row>
    <row r="917" spans="5:5">
      <c r="E917" s="34"/>
    </row>
    <row r="918" spans="5:5">
      <c r="E918" s="34"/>
    </row>
    <row r="919" spans="5:5">
      <c r="E919" s="34"/>
    </row>
    <row r="920" spans="5:5">
      <c r="E920" s="34"/>
    </row>
    <row r="921" spans="5:5">
      <c r="E921" s="34"/>
    </row>
    <row r="922" spans="5:5">
      <c r="E922" s="34"/>
    </row>
    <row r="923" spans="5:5">
      <c r="E923" s="34"/>
    </row>
    <row r="924" spans="5:5">
      <c r="E924" s="34"/>
    </row>
    <row r="925" spans="5:5">
      <c r="E925" s="34"/>
    </row>
    <row r="926" spans="5:5">
      <c r="E926" s="34"/>
    </row>
    <row r="927" spans="5:5">
      <c r="E927" s="34"/>
    </row>
    <row r="928" spans="5:5">
      <c r="E928" s="34"/>
    </row>
    <row r="929" spans="5:5">
      <c r="E929" s="34"/>
    </row>
    <row r="930" spans="5:5">
      <c r="E930" s="34"/>
    </row>
    <row r="931" spans="5:5">
      <c r="E931" s="34"/>
    </row>
    <row r="932" spans="5:5">
      <c r="E932" s="34"/>
    </row>
    <row r="933" spans="5:5">
      <c r="E933" s="34"/>
    </row>
    <row r="934" spans="5:5">
      <c r="E934" s="34"/>
    </row>
    <row r="935" spans="5:5">
      <c r="E935" s="34"/>
    </row>
    <row r="936" spans="5:5">
      <c r="E936" s="34"/>
    </row>
    <row r="937" spans="5:5">
      <c r="E937" s="34"/>
    </row>
    <row r="938" spans="5:5">
      <c r="E938" s="34"/>
    </row>
    <row r="939" spans="5:5">
      <c r="E939" s="34"/>
    </row>
    <row r="940" spans="5:5">
      <c r="E940" s="34"/>
    </row>
    <row r="941" spans="5:5">
      <c r="E941" s="34"/>
    </row>
    <row r="942" spans="5:5">
      <c r="E942" s="34"/>
    </row>
    <row r="943" spans="5:5">
      <c r="E943" s="34"/>
    </row>
    <row r="944" spans="5:5">
      <c r="E944" s="34"/>
    </row>
    <row r="945" spans="5:5">
      <c r="E945" s="34"/>
    </row>
    <row r="946" spans="5:5">
      <c r="E946" s="34"/>
    </row>
    <row r="947" spans="5:5">
      <c r="E947" s="34"/>
    </row>
    <row r="948" spans="5:5">
      <c r="E948" s="34"/>
    </row>
    <row r="949" spans="5:5">
      <c r="E949" s="34"/>
    </row>
    <row r="950" spans="5:5">
      <c r="E950" s="34"/>
    </row>
    <row r="951" spans="5:5">
      <c r="E951" s="34"/>
    </row>
    <row r="952" spans="5:5">
      <c r="E952" s="34"/>
    </row>
    <row r="953" spans="5:5">
      <c r="E953" s="34"/>
    </row>
    <row r="954" spans="5:5">
      <c r="E954" s="34"/>
    </row>
    <row r="955" spans="5:5">
      <c r="E955" s="34"/>
    </row>
    <row r="956" spans="5:5">
      <c r="E956" s="34"/>
    </row>
    <row r="957" spans="5:5">
      <c r="E957" s="34"/>
    </row>
    <row r="958" spans="5:5">
      <c r="E958" s="34"/>
    </row>
    <row r="959" spans="5:5">
      <c r="E959" s="34"/>
    </row>
    <row r="960" spans="5:5">
      <c r="E960" s="34"/>
    </row>
    <row r="961" spans="5:5">
      <c r="E961" s="34"/>
    </row>
    <row r="962" spans="5:5">
      <c r="E962" s="34"/>
    </row>
    <row r="963" spans="5:5">
      <c r="E963" s="34"/>
    </row>
    <row r="964" spans="5:5">
      <c r="E964" s="34"/>
    </row>
    <row r="965" spans="5:5">
      <c r="E965" s="34"/>
    </row>
    <row r="966" spans="5:5">
      <c r="E966" s="34"/>
    </row>
    <row r="967" spans="5:5">
      <c r="E967" s="34"/>
    </row>
    <row r="968" spans="5:5">
      <c r="E968" s="34"/>
    </row>
    <row r="969" spans="5:5">
      <c r="E969" s="34"/>
    </row>
    <row r="970" spans="5:5">
      <c r="E970" s="34"/>
    </row>
    <row r="971" spans="5:5">
      <c r="E971" s="34"/>
    </row>
    <row r="972" spans="5:5">
      <c r="E972" s="34"/>
    </row>
    <row r="973" spans="5:5">
      <c r="E973" s="34"/>
    </row>
    <row r="974" spans="5:5">
      <c r="E974" s="34"/>
    </row>
    <row r="975" spans="5:5">
      <c r="E975" s="34"/>
    </row>
    <row r="976" spans="5:5">
      <c r="E976" s="34"/>
    </row>
    <row r="977" spans="5:5">
      <c r="E977" s="34"/>
    </row>
    <row r="978" spans="5:5">
      <c r="E978" s="34"/>
    </row>
    <row r="979" spans="5:5">
      <c r="E979" s="34"/>
    </row>
    <row r="980" spans="5:5">
      <c r="E980" s="34"/>
    </row>
    <row r="981" spans="5:5">
      <c r="E981" s="34"/>
    </row>
    <row r="982" spans="5:5">
      <c r="E982" s="34"/>
    </row>
    <row r="983" spans="5:5">
      <c r="E983" s="34"/>
    </row>
    <row r="984" spans="5:5">
      <c r="E984" s="34"/>
    </row>
    <row r="985" spans="5:5">
      <c r="E985" s="34"/>
    </row>
    <row r="986" spans="5:5">
      <c r="E986" s="34"/>
    </row>
    <row r="987" spans="5:5">
      <c r="E987" s="34"/>
    </row>
    <row r="988" spans="5:5">
      <c r="E988" s="34"/>
    </row>
    <row r="989" spans="5:5">
      <c r="E989" s="34"/>
    </row>
    <row r="990" spans="5:5">
      <c r="E990" s="34"/>
    </row>
    <row r="991" spans="5:5">
      <c r="E991" s="34"/>
    </row>
    <row r="992" spans="5:5">
      <c r="E992" s="34"/>
    </row>
    <row r="993" spans="5:5">
      <c r="E993" s="34"/>
    </row>
    <row r="994" spans="5:5">
      <c r="E994" s="34"/>
    </row>
    <row r="995" spans="5:5">
      <c r="E995" s="34"/>
    </row>
    <row r="996" spans="5:5">
      <c r="E996" s="34"/>
    </row>
    <row r="997" spans="5:5">
      <c r="E997" s="34"/>
    </row>
    <row r="998" spans="5:5">
      <c r="E998" s="34"/>
    </row>
    <row r="999" spans="5:5">
      <c r="E999" s="34"/>
    </row>
    <row r="1000" spans="5:5">
      <c r="E1000" s="34"/>
    </row>
    <row r="1001" spans="5:5">
      <c r="E1001" s="34"/>
    </row>
    <row r="1002" spans="5:5">
      <c r="E1002" s="34"/>
    </row>
    <row r="1003" spans="5:5">
      <c r="E1003" s="34"/>
    </row>
    <row r="1004" spans="5:5">
      <c r="E1004" s="34"/>
    </row>
    <row r="1005" spans="5:5">
      <c r="E1005" s="34"/>
    </row>
    <row r="1006" spans="5:5">
      <c r="E1006" s="34"/>
    </row>
    <row r="1007" spans="5:5">
      <c r="E1007" s="34"/>
    </row>
    <row r="1008" spans="5:5">
      <c r="E1008" s="34"/>
    </row>
    <row r="1009" spans="5:5">
      <c r="E1009" s="34"/>
    </row>
    <row r="1010" spans="5:5">
      <c r="E1010" s="34"/>
    </row>
    <row r="1011" spans="5:5">
      <c r="E1011" s="34"/>
    </row>
    <row r="1012" spans="5:5">
      <c r="E1012" s="34"/>
    </row>
    <row r="1013" spans="5:5">
      <c r="E1013" s="34"/>
    </row>
    <row r="1014" spans="5:5">
      <c r="E1014" s="34"/>
    </row>
    <row r="1015" spans="5:5">
      <c r="E1015" s="34"/>
    </row>
    <row r="1016" spans="5:5">
      <c r="E1016" s="34"/>
    </row>
    <row r="1017" spans="5:5">
      <c r="E1017" s="34"/>
    </row>
    <row r="1018" spans="5:5">
      <c r="E1018" s="34"/>
    </row>
    <row r="1019" spans="5:5">
      <c r="E1019" s="34"/>
    </row>
    <row r="1020" spans="5:5">
      <c r="E1020" s="34"/>
    </row>
    <row r="1021" spans="5:5">
      <c r="E1021" s="34"/>
    </row>
    <row r="1022" spans="5:5">
      <c r="E1022" s="34"/>
    </row>
    <row r="1023" spans="5:5">
      <c r="E1023" s="34"/>
    </row>
    <row r="1024" spans="5:5">
      <c r="E1024" s="34"/>
    </row>
    <row r="1025" spans="5:5">
      <c r="E1025" s="34"/>
    </row>
    <row r="1026" spans="5:5">
      <c r="E1026" s="34"/>
    </row>
    <row r="1027" spans="5:5">
      <c r="E1027" s="34"/>
    </row>
    <row r="1028" spans="5:5">
      <c r="E1028" s="34"/>
    </row>
    <row r="1029" spans="5:5">
      <c r="E1029" s="34"/>
    </row>
    <row r="1030" spans="5:5">
      <c r="E1030" s="34"/>
    </row>
    <row r="1031" spans="5:5">
      <c r="E1031" s="34"/>
    </row>
    <row r="1032" spans="5:5">
      <c r="E1032" s="34"/>
    </row>
    <row r="1033" spans="5:5">
      <c r="E1033" s="34"/>
    </row>
    <row r="1034" spans="5:5">
      <c r="E1034" s="34"/>
    </row>
    <row r="1035" spans="5:5">
      <c r="E1035" s="34"/>
    </row>
    <row r="1036" spans="5:5">
      <c r="E1036" s="34"/>
    </row>
    <row r="1037" spans="5:5">
      <c r="E1037" s="34"/>
    </row>
    <row r="1038" spans="5:5">
      <c r="E1038" s="34"/>
    </row>
    <row r="1039" spans="5:5">
      <c r="E1039" s="34"/>
    </row>
    <row r="1040" spans="5:5">
      <c r="E1040" s="34"/>
    </row>
    <row r="1041" spans="5:5">
      <c r="E1041" s="34"/>
    </row>
    <row r="1042" spans="5:5">
      <c r="E1042" s="34"/>
    </row>
    <row r="1043" spans="5:5">
      <c r="E1043" s="34"/>
    </row>
    <row r="1044" spans="5:5">
      <c r="E1044" s="34"/>
    </row>
    <row r="1045" spans="5:5">
      <c r="E1045" s="34"/>
    </row>
    <row r="1046" spans="5:5">
      <c r="E1046" s="34"/>
    </row>
    <row r="1047" spans="5:5">
      <c r="E1047" s="34"/>
    </row>
    <row r="1048" spans="5:5">
      <c r="E1048" s="34"/>
    </row>
    <row r="1049" spans="5:5">
      <c r="E1049" s="34"/>
    </row>
    <row r="1050" spans="5:5">
      <c r="E1050" s="34"/>
    </row>
    <row r="1051" spans="5:5">
      <c r="E1051" s="34"/>
    </row>
    <row r="1052" spans="5:5">
      <c r="E1052" s="34"/>
    </row>
    <row r="1053" spans="5:5">
      <c r="E1053" s="34"/>
    </row>
    <row r="1054" spans="5:5">
      <c r="E1054" s="34"/>
    </row>
    <row r="1055" spans="5:5">
      <c r="E1055" s="34"/>
    </row>
    <row r="1056" spans="5:5">
      <c r="E1056" s="34"/>
    </row>
    <row r="1057" spans="5:5">
      <c r="E1057" s="34"/>
    </row>
    <row r="1058" spans="5:5">
      <c r="E1058" s="34"/>
    </row>
    <row r="1059" spans="5:5">
      <c r="E1059" s="34"/>
    </row>
    <row r="1060" spans="5:5">
      <c r="E1060" s="34"/>
    </row>
    <row r="1061" spans="5:5">
      <c r="E1061" s="34"/>
    </row>
    <row r="1062" spans="5:5">
      <c r="E1062" s="34"/>
    </row>
    <row r="1063" spans="5:5">
      <c r="E1063" s="34"/>
    </row>
    <row r="1064" spans="5:5">
      <c r="E1064" s="34"/>
    </row>
    <row r="1065" spans="5:5">
      <c r="E1065" s="34"/>
    </row>
    <row r="1066" spans="5:5">
      <c r="E1066" s="34"/>
    </row>
    <row r="1067" spans="5:5">
      <c r="E1067" s="34"/>
    </row>
    <row r="1068" spans="5:5">
      <c r="E1068" s="34"/>
    </row>
    <row r="1069" spans="5:5">
      <c r="E1069" s="34"/>
    </row>
    <row r="1070" spans="5:5">
      <c r="E1070" s="34"/>
    </row>
    <row r="1071" spans="5:5">
      <c r="E1071" s="34"/>
    </row>
    <row r="1072" spans="5:5">
      <c r="E1072" s="34"/>
    </row>
    <row r="1073" spans="5:5">
      <c r="E1073" s="34"/>
    </row>
    <row r="1074" spans="5:5">
      <c r="E1074" s="34"/>
    </row>
    <row r="1075" spans="5:5">
      <c r="E1075" s="34"/>
    </row>
    <row r="1076" spans="5:5">
      <c r="E1076" s="34"/>
    </row>
    <row r="1077" spans="5:5">
      <c r="E1077" s="34"/>
    </row>
    <row r="1078" spans="5:5">
      <c r="E1078" s="34"/>
    </row>
    <row r="1079" spans="5:5">
      <c r="E1079" s="34"/>
    </row>
    <row r="1080" spans="5:5">
      <c r="E1080" s="34"/>
    </row>
    <row r="1081" spans="5:5">
      <c r="E1081" s="34"/>
    </row>
    <row r="1082" spans="5:5">
      <c r="E1082" s="34"/>
    </row>
    <row r="1083" spans="5:5">
      <c r="E1083" s="34"/>
    </row>
    <row r="1084" spans="5:5">
      <c r="E1084" s="34"/>
    </row>
    <row r="1085" spans="5:5">
      <c r="E1085" s="34"/>
    </row>
    <row r="1086" spans="5:5">
      <c r="E1086" s="34"/>
    </row>
    <row r="1087" spans="5:5">
      <c r="E1087" s="34"/>
    </row>
    <row r="1088" spans="5:5">
      <c r="E1088" s="34"/>
    </row>
    <row r="1089" spans="5:5">
      <c r="E1089" s="34"/>
    </row>
    <row r="1090" spans="5:5">
      <c r="E1090" s="34"/>
    </row>
    <row r="1091" spans="5:5">
      <c r="E1091" s="34"/>
    </row>
    <row r="1092" spans="5:5">
      <c r="E1092" s="34"/>
    </row>
    <row r="1093" spans="5:5">
      <c r="E1093" s="34"/>
    </row>
    <row r="1094" spans="5:5">
      <c r="E1094" s="34"/>
    </row>
    <row r="1095" spans="5:5">
      <c r="E1095" s="34"/>
    </row>
    <row r="1096" spans="5:5">
      <c r="E1096" s="34"/>
    </row>
    <row r="1097" spans="5:5">
      <c r="E1097" s="34"/>
    </row>
    <row r="1098" spans="5:5">
      <c r="E1098" s="34"/>
    </row>
    <row r="1099" spans="5:5">
      <c r="E1099" s="34"/>
    </row>
    <row r="1100" spans="5:5">
      <c r="E1100" s="34"/>
    </row>
    <row r="1101" spans="5:5">
      <c r="E1101" s="34"/>
    </row>
    <row r="1102" spans="5:5">
      <c r="E1102" s="34"/>
    </row>
    <row r="1103" spans="5:5">
      <c r="E1103" s="34"/>
    </row>
    <row r="1104" spans="5:5">
      <c r="E1104" s="34"/>
    </row>
    <row r="1105" spans="5:5">
      <c r="E1105" s="34"/>
    </row>
    <row r="1106" spans="5:5">
      <c r="E1106" s="34"/>
    </row>
    <row r="1107" spans="5:5">
      <c r="E1107" s="34"/>
    </row>
    <row r="1108" spans="5:5">
      <c r="E1108" s="34"/>
    </row>
    <row r="1109" spans="5:5">
      <c r="E1109" s="34"/>
    </row>
    <row r="1110" spans="5:5">
      <c r="E1110" s="34"/>
    </row>
    <row r="1111" spans="5:5">
      <c r="E1111" s="34"/>
    </row>
    <row r="1112" spans="5:5">
      <c r="E1112" s="34"/>
    </row>
    <row r="1113" spans="5:5">
      <c r="E1113" s="34"/>
    </row>
    <row r="1114" spans="5:5">
      <c r="E1114" s="34"/>
    </row>
    <row r="1115" spans="5:5">
      <c r="E1115" s="34"/>
    </row>
    <row r="1116" spans="5:5">
      <c r="E1116" s="34"/>
    </row>
    <row r="1117" spans="5:5">
      <c r="E1117" s="34"/>
    </row>
    <row r="1118" spans="5:5">
      <c r="E1118" s="34"/>
    </row>
    <row r="1119" spans="5:5">
      <c r="E1119" s="34"/>
    </row>
    <row r="1120" spans="5:5">
      <c r="E1120" s="34"/>
    </row>
    <row r="1121" spans="5:5">
      <c r="E1121" s="34"/>
    </row>
    <row r="1122" spans="5:5">
      <c r="E1122" s="34"/>
    </row>
    <row r="1123" spans="5:5">
      <c r="E1123" s="34"/>
    </row>
    <row r="1124" spans="5:5">
      <c r="E1124" s="34"/>
    </row>
    <row r="1125" spans="5:5">
      <c r="E1125" s="34"/>
    </row>
    <row r="1126" spans="5:5">
      <c r="E1126" s="34"/>
    </row>
    <row r="1127" spans="5:5">
      <c r="E1127" s="34"/>
    </row>
    <row r="1128" spans="5:5">
      <c r="E1128" s="34"/>
    </row>
    <row r="1129" spans="5:5">
      <c r="E1129" s="34"/>
    </row>
    <row r="1130" spans="5:5">
      <c r="E1130" s="34"/>
    </row>
    <row r="1131" spans="5:5">
      <c r="E1131" s="34"/>
    </row>
    <row r="1132" spans="5:5">
      <c r="E1132" s="34"/>
    </row>
    <row r="1133" spans="5:5">
      <c r="E1133" s="34"/>
    </row>
    <row r="1134" spans="5:5">
      <c r="E1134" s="34"/>
    </row>
    <row r="1135" spans="5:5">
      <c r="E1135" s="34"/>
    </row>
    <row r="1136" spans="5:5">
      <c r="E1136" s="34"/>
    </row>
    <row r="1137" spans="5:5">
      <c r="E1137" s="34"/>
    </row>
    <row r="1138" spans="5:5">
      <c r="E1138" s="34"/>
    </row>
    <row r="1139" spans="5:5">
      <c r="E1139" s="34"/>
    </row>
    <row r="1140" spans="5:5">
      <c r="E1140" s="34"/>
    </row>
    <row r="1141" spans="5:5">
      <c r="E1141" s="34"/>
    </row>
    <row r="1142" spans="5:5">
      <c r="E1142" s="34"/>
    </row>
    <row r="1143" spans="5:5">
      <c r="E1143" s="34"/>
    </row>
    <row r="1144" spans="5:5">
      <c r="E1144" s="34"/>
    </row>
    <row r="1145" spans="5:5">
      <c r="E1145" s="34"/>
    </row>
    <row r="1146" spans="5:5">
      <c r="E1146" s="34"/>
    </row>
    <row r="1147" spans="5:5">
      <c r="E1147" s="34"/>
    </row>
    <row r="1148" spans="5:5">
      <c r="E1148" s="34"/>
    </row>
    <row r="1149" spans="5:5">
      <c r="E1149" s="34"/>
    </row>
    <row r="1150" spans="5:5">
      <c r="E1150" s="34"/>
    </row>
    <row r="1151" spans="5:5">
      <c r="E1151" s="34"/>
    </row>
    <row r="1152" spans="5:5">
      <c r="E1152" s="34"/>
    </row>
    <row r="1153" spans="5:5">
      <c r="E1153" s="34"/>
    </row>
    <row r="1154" spans="5:5">
      <c r="E1154" s="34"/>
    </row>
    <row r="1155" spans="5:5">
      <c r="E1155" s="34"/>
    </row>
    <row r="1156" spans="5:5">
      <c r="E1156" s="34"/>
    </row>
    <row r="1157" spans="5:5">
      <c r="E1157" s="34"/>
    </row>
    <row r="1158" spans="5:5">
      <c r="E1158" s="34"/>
    </row>
    <row r="1159" spans="5:5">
      <c r="E1159" s="34"/>
    </row>
    <row r="1160" spans="5:5">
      <c r="E1160" s="34"/>
    </row>
    <row r="1161" spans="5:5">
      <c r="E1161" s="34"/>
    </row>
    <row r="1162" spans="5:5">
      <c r="E1162" s="34"/>
    </row>
    <row r="1163" spans="5:5">
      <c r="E1163" s="34"/>
    </row>
    <row r="1164" spans="5:5">
      <c r="E1164" s="34"/>
    </row>
    <row r="1165" spans="5:5">
      <c r="E1165" s="34"/>
    </row>
    <row r="1166" spans="5:5">
      <c r="E1166" s="34"/>
    </row>
    <row r="1167" spans="5:5">
      <c r="E1167" s="34"/>
    </row>
    <row r="1168" spans="5:5">
      <c r="E1168" s="34"/>
    </row>
    <row r="1169" spans="5:5">
      <c r="E1169" s="34"/>
    </row>
    <row r="1170" spans="5:5">
      <c r="E1170" s="34"/>
    </row>
    <row r="1171" spans="5:5">
      <c r="E1171" s="34"/>
    </row>
    <row r="1172" spans="5:5">
      <c r="E1172" s="34"/>
    </row>
    <row r="1173" spans="5:5">
      <c r="E1173" s="34"/>
    </row>
    <row r="1174" spans="5:5">
      <c r="E1174" s="34"/>
    </row>
    <row r="1175" spans="5:5">
      <c r="E1175" s="34"/>
    </row>
    <row r="1176" spans="5:5">
      <c r="E1176" s="34"/>
    </row>
    <row r="1177" spans="5:5">
      <c r="E1177" s="34"/>
    </row>
    <row r="1178" spans="5:5">
      <c r="E1178" s="34"/>
    </row>
    <row r="1179" spans="5:5">
      <c r="E1179" s="34"/>
    </row>
    <row r="1180" spans="5:5">
      <c r="E1180" s="34"/>
    </row>
    <row r="1181" spans="5:5">
      <c r="E1181" s="34"/>
    </row>
    <row r="1182" spans="5:5">
      <c r="E1182" s="34"/>
    </row>
    <row r="1183" spans="5:5">
      <c r="E1183" s="34"/>
    </row>
    <row r="1184" spans="5:5">
      <c r="E1184" s="34"/>
    </row>
    <row r="1185" spans="5:5">
      <c r="E1185" s="34"/>
    </row>
    <row r="1186" spans="5:5">
      <c r="E1186" s="34"/>
    </row>
    <row r="1187" spans="5:5">
      <c r="E1187" s="34"/>
    </row>
    <row r="1188" spans="5:5">
      <c r="E1188" s="34"/>
    </row>
    <row r="1189" spans="5:5">
      <c r="E1189" s="34"/>
    </row>
    <row r="1190" spans="5:5">
      <c r="E1190" s="34"/>
    </row>
    <row r="1191" spans="5:5">
      <c r="E1191" s="34"/>
    </row>
    <row r="1192" spans="5:5">
      <c r="E1192" s="34"/>
    </row>
    <row r="1193" spans="5:5">
      <c r="E1193" s="34"/>
    </row>
    <row r="1194" spans="5:5">
      <c r="E1194" s="34"/>
    </row>
    <row r="1195" spans="5:5">
      <c r="E1195" s="34"/>
    </row>
    <row r="1196" spans="5:5">
      <c r="E1196" s="34"/>
    </row>
    <row r="1197" spans="5:5">
      <c r="E1197" s="34"/>
    </row>
    <row r="1198" spans="5:5">
      <c r="E1198" s="34"/>
    </row>
    <row r="1199" spans="5:5">
      <c r="E1199" s="34"/>
    </row>
    <row r="1200" spans="5:5">
      <c r="E1200" s="34"/>
    </row>
    <row r="1201" spans="5:5">
      <c r="E1201" s="34"/>
    </row>
    <row r="1202" spans="5:5">
      <c r="E1202" s="34"/>
    </row>
    <row r="1203" spans="5:5">
      <c r="E1203" s="34"/>
    </row>
    <row r="1204" spans="5:5">
      <c r="E1204" s="34"/>
    </row>
    <row r="1205" spans="5:5">
      <c r="E1205" s="34"/>
    </row>
    <row r="1206" spans="5:5">
      <c r="E1206" s="34"/>
    </row>
    <row r="1207" spans="5:5">
      <c r="E1207" s="34"/>
    </row>
    <row r="1208" spans="5:5">
      <c r="E1208" s="34"/>
    </row>
    <row r="1209" spans="5:5">
      <c r="E1209" s="34"/>
    </row>
    <row r="1210" spans="5:5">
      <c r="E1210" s="34"/>
    </row>
    <row r="1211" spans="5:5">
      <c r="E1211" s="34"/>
    </row>
    <row r="1212" spans="5:5">
      <c r="E1212" s="34"/>
    </row>
    <row r="1213" spans="5:5">
      <c r="E1213" s="34"/>
    </row>
    <row r="1214" spans="5:5">
      <c r="E1214" s="34"/>
    </row>
    <row r="1215" spans="5:5">
      <c r="E1215" s="34"/>
    </row>
    <row r="1216" spans="5:5">
      <c r="E1216" s="34"/>
    </row>
    <row r="1217" spans="5:5">
      <c r="E1217" s="34"/>
    </row>
    <row r="1218" spans="5:5">
      <c r="E1218" s="34"/>
    </row>
    <row r="1219" spans="5:5">
      <c r="E1219" s="34"/>
    </row>
    <row r="1220" spans="5:5">
      <c r="E1220" s="34"/>
    </row>
    <row r="1221" spans="5:5">
      <c r="E1221" s="34"/>
    </row>
    <row r="1222" spans="5:5">
      <c r="E1222" s="34"/>
    </row>
    <row r="1223" spans="5:5">
      <c r="E1223" s="34"/>
    </row>
    <row r="1224" spans="5:5">
      <c r="E1224" s="34"/>
    </row>
    <row r="1225" spans="5:5">
      <c r="E1225" s="34"/>
    </row>
    <row r="1226" spans="5:5">
      <c r="E1226" s="34"/>
    </row>
    <row r="1227" spans="5:5">
      <c r="E1227" s="34"/>
    </row>
    <row r="1228" spans="5:5">
      <c r="E1228" s="34"/>
    </row>
    <row r="1229" spans="5:5">
      <c r="E1229" s="34"/>
    </row>
    <row r="1230" spans="5:5">
      <c r="E1230" s="34"/>
    </row>
    <row r="1231" spans="5:5">
      <c r="E1231" s="34"/>
    </row>
    <row r="1232" spans="5:5">
      <c r="E1232" s="34"/>
    </row>
    <row r="1233" spans="5:5">
      <c r="E1233" s="34"/>
    </row>
    <row r="1234" spans="5:5">
      <c r="E1234" s="34"/>
    </row>
    <row r="1235" spans="5:5">
      <c r="E1235" s="34"/>
    </row>
    <row r="1236" spans="5:5">
      <c r="E1236" s="34"/>
    </row>
    <row r="1237" spans="5:5">
      <c r="E1237" s="34"/>
    </row>
    <row r="1238" spans="5:5">
      <c r="E1238" s="34"/>
    </row>
    <row r="1239" spans="5:5">
      <c r="E1239" s="34"/>
    </row>
    <row r="1240" spans="5:5">
      <c r="E1240" s="34"/>
    </row>
    <row r="1241" spans="5:5">
      <c r="E1241" s="34"/>
    </row>
    <row r="1242" spans="5:5">
      <c r="E1242" s="34"/>
    </row>
    <row r="1243" spans="5:5">
      <c r="E1243" s="34"/>
    </row>
    <row r="1244" spans="5:5">
      <c r="E1244" s="34"/>
    </row>
    <row r="1245" spans="5:5">
      <c r="E1245" s="34"/>
    </row>
    <row r="1246" spans="5:5">
      <c r="E1246" s="34"/>
    </row>
    <row r="1247" spans="5:5">
      <c r="E1247" s="34"/>
    </row>
    <row r="1248" spans="5:5">
      <c r="E1248" s="34"/>
    </row>
    <row r="1249" spans="5:5">
      <c r="E1249" s="34"/>
    </row>
    <row r="1250" spans="5:5">
      <c r="E1250" s="34"/>
    </row>
    <row r="1251" spans="5:5">
      <c r="E1251" s="34"/>
    </row>
    <row r="1252" spans="5:5">
      <c r="E1252" s="34"/>
    </row>
    <row r="1253" spans="5:5">
      <c r="E1253" s="34"/>
    </row>
    <row r="1254" spans="5:5">
      <c r="E1254" s="34"/>
    </row>
    <row r="1255" spans="5:5">
      <c r="E1255" s="34"/>
    </row>
    <row r="1256" spans="5:5">
      <c r="E1256" s="34"/>
    </row>
    <row r="1257" spans="5:5">
      <c r="E1257" s="34"/>
    </row>
    <row r="1258" spans="5:5">
      <c r="E1258" s="34"/>
    </row>
    <row r="1259" spans="5:5">
      <c r="E1259" s="34"/>
    </row>
    <row r="1260" spans="5:5">
      <c r="E1260" s="34"/>
    </row>
    <row r="1261" spans="5:5">
      <c r="E1261" s="34"/>
    </row>
    <row r="1262" spans="5:5">
      <c r="E1262" s="34"/>
    </row>
    <row r="1263" spans="5:5">
      <c r="E1263" s="34"/>
    </row>
    <row r="1264" spans="5:5">
      <c r="E1264" s="34"/>
    </row>
    <row r="1265" spans="5:5">
      <c r="E1265" s="34"/>
    </row>
    <row r="1266" spans="5:5">
      <c r="E1266" s="34"/>
    </row>
    <row r="1267" spans="5:5">
      <c r="E1267" s="34"/>
    </row>
    <row r="1268" spans="5:5">
      <c r="E1268" s="34"/>
    </row>
    <row r="1269" spans="5:5">
      <c r="E1269" s="34"/>
    </row>
    <row r="1270" spans="5:5">
      <c r="E1270" s="34"/>
    </row>
    <row r="1271" spans="5:5">
      <c r="E1271" s="34"/>
    </row>
    <row r="1272" spans="5:5">
      <c r="E1272" s="34"/>
    </row>
    <row r="1273" spans="5:5">
      <c r="E1273" s="34"/>
    </row>
    <row r="1274" spans="5:5">
      <c r="E1274" s="34"/>
    </row>
    <row r="1275" spans="5:5">
      <c r="E1275" s="34"/>
    </row>
    <row r="1276" spans="5:5">
      <c r="E1276" s="34"/>
    </row>
    <row r="1277" spans="5:5">
      <c r="E1277" s="34"/>
    </row>
    <row r="1278" spans="5:5">
      <c r="E1278" s="34"/>
    </row>
    <row r="1279" spans="5:5">
      <c r="E1279" s="34"/>
    </row>
    <row r="1280" spans="5:5">
      <c r="E1280" s="34"/>
    </row>
    <row r="1281" spans="5:5">
      <c r="E1281" s="34"/>
    </row>
    <row r="1282" spans="5:5">
      <c r="E1282" s="34"/>
    </row>
    <row r="1283" spans="5:5">
      <c r="E1283" s="34"/>
    </row>
    <row r="1284" spans="5:5">
      <c r="E1284" s="34"/>
    </row>
    <row r="1285" spans="5:5">
      <c r="E1285" s="34"/>
    </row>
    <row r="1286" spans="5:5">
      <c r="E1286" s="34"/>
    </row>
    <row r="1287" spans="5:5">
      <c r="E1287" s="34"/>
    </row>
    <row r="1288" spans="5:5">
      <c r="E1288" s="34"/>
    </row>
    <row r="1289" spans="5:5">
      <c r="E1289" s="34"/>
    </row>
    <row r="1290" spans="5:5">
      <c r="E1290" s="34"/>
    </row>
    <row r="1291" spans="5:5">
      <c r="E1291" s="34"/>
    </row>
    <row r="1292" spans="5:5">
      <c r="E1292" s="34"/>
    </row>
    <row r="1293" spans="5:5">
      <c r="E1293" s="34"/>
    </row>
    <row r="1294" spans="5:5">
      <c r="E1294" s="34"/>
    </row>
    <row r="1295" spans="5:5">
      <c r="E1295" s="34"/>
    </row>
    <row r="1296" spans="5:5">
      <c r="E1296" s="34"/>
    </row>
    <row r="1297" spans="5:5">
      <c r="E1297" s="34"/>
    </row>
    <row r="1298" spans="5:5">
      <c r="E1298" s="34"/>
    </row>
    <row r="1299" spans="5:5">
      <c r="E1299" s="34"/>
    </row>
    <row r="1300" spans="5:5">
      <c r="E1300" s="34"/>
    </row>
    <row r="1301" spans="5:5">
      <c r="E1301" s="34"/>
    </row>
    <row r="1302" spans="5:5">
      <c r="E1302" s="34"/>
    </row>
    <row r="1303" spans="5:5">
      <c r="E1303" s="34"/>
    </row>
    <row r="1304" spans="5:5">
      <c r="E1304" s="34"/>
    </row>
    <row r="1305" spans="5:5">
      <c r="E1305" s="34"/>
    </row>
    <row r="1306" spans="5:5">
      <c r="E1306" s="34"/>
    </row>
    <row r="1307" spans="5:5">
      <c r="E1307" s="34"/>
    </row>
    <row r="1308" spans="5:5">
      <c r="E1308" s="34"/>
    </row>
    <row r="1309" spans="5:5">
      <c r="E1309" s="34"/>
    </row>
    <row r="1310" spans="5:5">
      <c r="E1310" s="34"/>
    </row>
    <row r="1311" spans="5:5">
      <c r="E1311" s="34"/>
    </row>
    <row r="1312" spans="5:5">
      <c r="E1312" s="34"/>
    </row>
    <row r="1313" spans="5:5">
      <c r="E1313" s="34"/>
    </row>
    <row r="1314" spans="5:5">
      <c r="E1314" s="34"/>
    </row>
    <row r="1315" spans="5:5">
      <c r="E1315" s="34"/>
    </row>
    <row r="1316" spans="5:5">
      <c r="E1316" s="34"/>
    </row>
    <row r="1317" spans="5:5">
      <c r="E1317" s="34"/>
    </row>
    <row r="1318" spans="5:5">
      <c r="E1318" s="34"/>
    </row>
    <row r="1319" spans="5:5">
      <c r="E1319" s="34"/>
    </row>
    <row r="1320" spans="5:5">
      <c r="E1320" s="34"/>
    </row>
    <row r="1321" spans="5:5">
      <c r="E1321" s="34"/>
    </row>
    <row r="1322" spans="5:5">
      <c r="E1322" s="34"/>
    </row>
    <row r="1323" spans="5:5">
      <c r="E1323" s="34"/>
    </row>
    <row r="1324" spans="5:5">
      <c r="E1324" s="34"/>
    </row>
    <row r="1325" spans="5:5">
      <c r="E1325" s="34"/>
    </row>
    <row r="1326" spans="5:5">
      <c r="E1326" s="34"/>
    </row>
    <row r="1327" spans="5:5">
      <c r="E1327" s="34"/>
    </row>
    <row r="1328" spans="5:5">
      <c r="E1328" s="34"/>
    </row>
    <row r="1329" spans="5:5">
      <c r="E1329" s="34"/>
    </row>
    <row r="1330" spans="5:5">
      <c r="E1330" s="34"/>
    </row>
    <row r="1331" spans="5:5">
      <c r="E1331" s="34"/>
    </row>
    <row r="1332" spans="5:5">
      <c r="E1332" s="34"/>
    </row>
    <row r="1333" spans="5:5">
      <c r="E1333" s="34"/>
    </row>
    <row r="1334" spans="5:5">
      <c r="E1334" s="34"/>
    </row>
    <row r="1335" spans="5:5">
      <c r="E1335" s="34"/>
    </row>
    <row r="1336" spans="5:5">
      <c r="E1336" s="34"/>
    </row>
    <row r="1337" spans="5:5">
      <c r="E1337" s="34"/>
    </row>
    <row r="1338" spans="5:5">
      <c r="E1338" s="34"/>
    </row>
    <row r="1339" spans="5:5">
      <c r="E1339" s="34"/>
    </row>
    <row r="1340" spans="5:5">
      <c r="E1340" s="34"/>
    </row>
    <row r="1341" spans="5:5">
      <c r="E1341" s="34"/>
    </row>
    <row r="1342" spans="5:5">
      <c r="E1342" s="34"/>
    </row>
    <row r="1343" spans="5:5">
      <c r="E1343" s="34"/>
    </row>
    <row r="1344" spans="5:5">
      <c r="E1344" s="34"/>
    </row>
    <row r="1345" spans="5:5">
      <c r="E1345" s="34"/>
    </row>
    <row r="1346" spans="5:5">
      <c r="E1346" s="34"/>
    </row>
    <row r="1347" spans="5:5">
      <c r="E1347" s="34"/>
    </row>
    <row r="1348" spans="5:5">
      <c r="E1348" s="34"/>
    </row>
    <row r="1349" spans="5:5">
      <c r="E1349" s="34"/>
    </row>
    <row r="1350" spans="5:5">
      <c r="E1350" s="34"/>
    </row>
    <row r="1351" spans="5:5">
      <c r="E1351" s="34"/>
    </row>
    <row r="1352" spans="5:5">
      <c r="E1352" s="34"/>
    </row>
    <row r="1353" spans="5:5">
      <c r="E1353" s="34"/>
    </row>
    <row r="1354" spans="5:5">
      <c r="E1354" s="34"/>
    </row>
    <row r="1355" spans="5:5">
      <c r="E1355" s="34"/>
    </row>
    <row r="1356" spans="5:5">
      <c r="E1356" s="34"/>
    </row>
    <row r="1357" spans="5:5">
      <c r="E1357" s="34"/>
    </row>
    <row r="1358" spans="5:5">
      <c r="E1358" s="34"/>
    </row>
    <row r="1359" spans="5:5">
      <c r="E1359" s="34"/>
    </row>
    <row r="1360" spans="5:5">
      <c r="E1360" s="34"/>
    </row>
    <row r="1361" spans="5:5">
      <c r="E1361" s="34"/>
    </row>
    <row r="1362" spans="5:5">
      <c r="E1362" s="34"/>
    </row>
    <row r="1363" spans="5:5">
      <c r="E1363" s="34"/>
    </row>
    <row r="1364" spans="5:5">
      <c r="E1364" s="34"/>
    </row>
    <row r="1365" spans="5:5">
      <c r="E1365" s="34"/>
    </row>
    <row r="1366" spans="5:5">
      <c r="E1366" s="34"/>
    </row>
    <row r="1367" spans="5:5">
      <c r="E1367" s="34"/>
    </row>
    <row r="1368" spans="5:5">
      <c r="E1368" s="34"/>
    </row>
    <row r="1369" spans="5:5">
      <c r="E1369" s="34"/>
    </row>
    <row r="1370" spans="5:5">
      <c r="E1370" s="34"/>
    </row>
    <row r="1371" spans="5:5">
      <c r="E1371" s="34"/>
    </row>
    <row r="1372" spans="5:5">
      <c r="E1372" s="34"/>
    </row>
    <row r="1373" spans="5:5">
      <c r="E1373" s="34"/>
    </row>
    <row r="1374" spans="5:5">
      <c r="E1374" s="34"/>
    </row>
    <row r="1375" spans="5:5">
      <c r="E1375" s="34"/>
    </row>
    <row r="1376" spans="5:5">
      <c r="E1376" s="34"/>
    </row>
    <row r="1377" spans="5:5">
      <c r="E1377" s="34"/>
    </row>
    <row r="1378" spans="5:5">
      <c r="E1378" s="34"/>
    </row>
    <row r="1379" spans="5:5">
      <c r="E1379" s="34"/>
    </row>
    <row r="1380" spans="5:5">
      <c r="E1380" s="34"/>
    </row>
    <row r="1381" spans="5:5">
      <c r="E1381" s="34"/>
    </row>
    <row r="1382" spans="5:5">
      <c r="E1382" s="34"/>
    </row>
    <row r="1383" spans="5:5">
      <c r="E1383" s="34"/>
    </row>
    <row r="1384" spans="5:5">
      <c r="E1384" s="34"/>
    </row>
    <row r="1385" spans="5:5">
      <c r="E1385" s="34"/>
    </row>
    <row r="1386" spans="5:5">
      <c r="E1386" s="34"/>
    </row>
    <row r="1387" spans="5:5">
      <c r="E1387" s="34"/>
    </row>
    <row r="1388" spans="5:5">
      <c r="E1388" s="34"/>
    </row>
    <row r="1389" spans="5:5">
      <c r="E1389" s="34"/>
    </row>
    <row r="1390" spans="5:5">
      <c r="E1390" s="34"/>
    </row>
    <row r="1391" spans="5:5">
      <c r="E1391" s="34"/>
    </row>
    <row r="1392" spans="5:5">
      <c r="E1392" s="34"/>
    </row>
    <row r="1393" spans="5:5">
      <c r="E1393" s="34"/>
    </row>
    <row r="1394" spans="5:5">
      <c r="E1394" s="34"/>
    </row>
    <row r="1395" spans="5:5">
      <c r="E1395" s="34"/>
    </row>
    <row r="1396" spans="5:5">
      <c r="E1396" s="34"/>
    </row>
    <row r="1397" spans="5:5">
      <c r="E1397" s="34"/>
    </row>
    <row r="1398" spans="5:5">
      <c r="E1398" s="34"/>
    </row>
    <row r="1399" spans="5:5">
      <c r="E1399" s="34"/>
    </row>
    <row r="1400" spans="5:5">
      <c r="E1400" s="34"/>
    </row>
    <row r="1401" spans="5:5">
      <c r="E1401" s="34"/>
    </row>
    <row r="1402" spans="5:5">
      <c r="E1402" s="34"/>
    </row>
    <row r="1403" spans="5:5">
      <c r="E1403" s="34"/>
    </row>
    <row r="1404" spans="5:5">
      <c r="E1404" s="34"/>
    </row>
    <row r="1405" spans="5:5">
      <c r="E1405" s="34"/>
    </row>
    <row r="1406" spans="5:5">
      <c r="E1406" s="34"/>
    </row>
    <row r="1407" spans="5:5">
      <c r="E1407" s="34"/>
    </row>
    <row r="1408" spans="5:5">
      <c r="E1408" s="34"/>
    </row>
    <row r="1409" spans="5:5">
      <c r="E1409" s="34"/>
    </row>
    <row r="1410" spans="5:5">
      <c r="E1410" s="34"/>
    </row>
    <row r="1411" spans="5:5">
      <c r="E1411" s="34"/>
    </row>
    <row r="1412" spans="5:5">
      <c r="E1412" s="34"/>
    </row>
    <row r="1413" spans="5:5">
      <c r="E1413" s="34"/>
    </row>
    <row r="1414" spans="5:5">
      <c r="E1414" s="34"/>
    </row>
    <row r="1415" spans="5:5">
      <c r="E1415" s="34"/>
    </row>
    <row r="1416" spans="5:5">
      <c r="E1416" s="34"/>
    </row>
    <row r="1417" spans="5:5">
      <c r="E1417" s="34"/>
    </row>
    <row r="1418" spans="5:5">
      <c r="E1418" s="34"/>
    </row>
    <row r="1419" spans="5:5">
      <c r="E1419" s="34"/>
    </row>
    <row r="1420" spans="5:5">
      <c r="E1420" s="34"/>
    </row>
    <row r="1421" spans="5:5">
      <c r="E1421" s="34"/>
    </row>
    <row r="1422" spans="5:5">
      <c r="E1422" s="34"/>
    </row>
    <row r="1423" spans="5:5">
      <c r="E1423" s="34"/>
    </row>
    <row r="1424" spans="5:5">
      <c r="E1424" s="34"/>
    </row>
    <row r="1425" spans="5:5">
      <c r="E1425" s="34"/>
    </row>
    <row r="1426" spans="5:5">
      <c r="E1426" s="34"/>
    </row>
    <row r="1427" spans="5:5">
      <c r="E1427" s="34"/>
    </row>
    <row r="1428" spans="5:5">
      <c r="E1428" s="34"/>
    </row>
    <row r="1429" spans="5:5">
      <c r="E1429" s="34"/>
    </row>
    <row r="1430" spans="5:5">
      <c r="E1430" s="34"/>
    </row>
    <row r="1431" spans="5:5">
      <c r="E1431" s="34"/>
    </row>
    <row r="1432" spans="5:5">
      <c r="E1432" s="34"/>
    </row>
    <row r="1433" spans="5:5">
      <c r="E1433" s="34"/>
    </row>
    <row r="1434" spans="5:5">
      <c r="E1434" s="34"/>
    </row>
    <row r="1435" spans="5:5">
      <c r="E1435" s="34"/>
    </row>
    <row r="1436" spans="5:5">
      <c r="E1436" s="34"/>
    </row>
    <row r="1437" spans="5:5">
      <c r="E1437" s="34"/>
    </row>
    <row r="1438" spans="5:5">
      <c r="E1438" s="34"/>
    </row>
    <row r="1439" spans="5:5">
      <c r="E1439" s="34"/>
    </row>
    <row r="1440" spans="5:5">
      <c r="E1440" s="34"/>
    </row>
    <row r="1441" spans="5:5">
      <c r="E1441" s="34"/>
    </row>
    <row r="1442" spans="5:5">
      <c r="E1442" s="34"/>
    </row>
    <row r="1443" spans="5:5">
      <c r="E1443" s="34"/>
    </row>
    <row r="1444" spans="5:5">
      <c r="E1444" s="34"/>
    </row>
    <row r="1445" spans="5:5">
      <c r="E1445" s="34"/>
    </row>
    <row r="1446" spans="5:5">
      <c r="E1446" s="34"/>
    </row>
    <row r="1447" spans="5:5">
      <c r="E1447" s="34"/>
    </row>
    <row r="1448" spans="5:5">
      <c r="E1448" s="34"/>
    </row>
    <row r="1449" spans="5:5">
      <c r="E1449" s="34"/>
    </row>
    <row r="1450" spans="5:5">
      <c r="E1450" s="34"/>
    </row>
    <row r="1451" spans="5:5">
      <c r="E1451" s="34"/>
    </row>
    <row r="1452" spans="5:5">
      <c r="E1452" s="34"/>
    </row>
    <row r="1453" spans="5:5">
      <c r="E1453" s="34"/>
    </row>
    <row r="1454" spans="5:5">
      <c r="E1454" s="34"/>
    </row>
    <row r="1455" spans="5:5">
      <c r="E1455" s="34"/>
    </row>
    <row r="1456" spans="5:5">
      <c r="E1456" s="34"/>
    </row>
    <row r="1457" spans="5:5">
      <c r="E1457" s="34"/>
    </row>
    <row r="1458" spans="5:5">
      <c r="E1458" s="34"/>
    </row>
    <row r="1459" spans="5:5">
      <c r="E1459" s="34"/>
    </row>
    <row r="1460" spans="5:5">
      <c r="E1460" s="34"/>
    </row>
    <row r="1461" spans="5:5">
      <c r="E1461" s="34"/>
    </row>
    <row r="1462" spans="5:5">
      <c r="E1462" s="34"/>
    </row>
    <row r="1463" spans="5:5">
      <c r="E1463" s="34"/>
    </row>
    <row r="1464" spans="5:5">
      <c r="E1464" s="34"/>
    </row>
    <row r="1465" spans="5:5">
      <c r="E1465" s="34"/>
    </row>
    <row r="1466" spans="5:5">
      <c r="E1466" s="34"/>
    </row>
    <row r="1467" spans="5:5">
      <c r="E1467" s="34"/>
    </row>
    <row r="1468" spans="5:5">
      <c r="E1468" s="34"/>
    </row>
    <row r="1469" spans="5:5">
      <c r="E1469" s="34"/>
    </row>
    <row r="1470" spans="5:5">
      <c r="E1470" s="34"/>
    </row>
    <row r="1471" spans="5:5">
      <c r="E1471" s="34"/>
    </row>
    <row r="1472" spans="5:5">
      <c r="E1472" s="34"/>
    </row>
    <row r="1473" spans="5:5">
      <c r="E1473" s="34"/>
    </row>
    <row r="1474" spans="5:5">
      <c r="E1474" s="34"/>
    </row>
    <row r="1475" spans="5:5">
      <c r="E1475" s="34"/>
    </row>
    <row r="1476" spans="5:5">
      <c r="E1476" s="34"/>
    </row>
    <row r="1477" spans="5:5">
      <c r="E1477" s="34"/>
    </row>
    <row r="1478" spans="5:5">
      <c r="E1478" s="34"/>
    </row>
    <row r="1479" spans="5:5">
      <c r="E1479" s="34"/>
    </row>
    <row r="1480" spans="5:5">
      <c r="E1480" s="34"/>
    </row>
    <row r="1481" spans="5:5">
      <c r="E1481" s="34"/>
    </row>
    <row r="1482" spans="5:5">
      <c r="E1482" s="34"/>
    </row>
    <row r="1483" spans="5:5">
      <c r="E1483" s="34"/>
    </row>
    <row r="1484" spans="5:5">
      <c r="E1484" s="34"/>
    </row>
    <row r="1485" spans="5:5">
      <c r="E1485" s="34"/>
    </row>
    <row r="1486" spans="5:5">
      <c r="E1486" s="34"/>
    </row>
    <row r="1487" spans="5:5">
      <c r="E1487" s="34"/>
    </row>
    <row r="1488" spans="5:5">
      <c r="E1488" s="34"/>
    </row>
    <row r="1489" spans="5:5">
      <c r="E1489" s="34"/>
    </row>
    <row r="1490" spans="5:5">
      <c r="E1490" s="34"/>
    </row>
    <row r="1491" spans="5:5">
      <c r="E1491" s="34"/>
    </row>
    <row r="1492" spans="5:5">
      <c r="E1492" s="34"/>
    </row>
    <row r="1493" spans="5:5">
      <c r="E1493" s="34"/>
    </row>
    <row r="1494" spans="5:5">
      <c r="E1494" s="34"/>
    </row>
    <row r="1495" spans="5:5">
      <c r="E1495" s="34"/>
    </row>
    <row r="1496" spans="5:5">
      <c r="E1496" s="34"/>
    </row>
    <row r="1497" spans="5:5">
      <c r="E1497" s="34"/>
    </row>
    <row r="1498" spans="5:5">
      <c r="E1498" s="34"/>
    </row>
    <row r="1499" spans="5:5">
      <c r="E1499" s="34"/>
    </row>
    <row r="1500" spans="5:5">
      <c r="E1500" s="34"/>
    </row>
    <row r="1501" spans="5:5">
      <c r="E1501" s="34"/>
    </row>
    <row r="1502" spans="5:5">
      <c r="E1502" s="34"/>
    </row>
    <row r="1503" spans="5:5">
      <c r="E1503" s="34"/>
    </row>
    <row r="1504" spans="5:5">
      <c r="E1504" s="34"/>
    </row>
    <row r="1505" spans="5:5">
      <c r="E1505" s="34"/>
    </row>
    <row r="1506" spans="5:5">
      <c r="E1506" s="34"/>
    </row>
    <row r="1507" spans="5:5">
      <c r="E1507" s="34"/>
    </row>
    <row r="1508" spans="5:5">
      <c r="E1508" s="34"/>
    </row>
    <row r="1509" spans="5:5">
      <c r="E1509" s="34"/>
    </row>
    <row r="1510" spans="5:5">
      <c r="E1510" s="34"/>
    </row>
    <row r="1511" spans="5:5">
      <c r="E1511" s="34"/>
    </row>
    <row r="1512" spans="5:5">
      <c r="E1512" s="34"/>
    </row>
    <row r="1513" spans="5:5">
      <c r="E1513" s="34"/>
    </row>
    <row r="1514" spans="5:5">
      <c r="E1514" s="34"/>
    </row>
    <row r="1515" spans="5:5">
      <c r="E1515" s="34"/>
    </row>
    <row r="1516" spans="5:5">
      <c r="E1516" s="34"/>
    </row>
    <row r="1517" spans="5:5">
      <c r="E1517" s="34"/>
    </row>
    <row r="1518" spans="5:5">
      <c r="E1518" s="34"/>
    </row>
    <row r="1519" spans="5:5">
      <c r="E1519" s="34"/>
    </row>
    <row r="1520" spans="5:5">
      <c r="E1520" s="34"/>
    </row>
    <row r="1521" spans="5:5">
      <c r="E1521" s="34"/>
    </row>
    <row r="1522" spans="5:5">
      <c r="E1522" s="34"/>
    </row>
    <row r="1523" spans="5:5">
      <c r="E1523" s="34"/>
    </row>
    <row r="1524" spans="5:5">
      <c r="E1524" s="34"/>
    </row>
    <row r="1525" spans="5:5">
      <c r="E1525" s="34"/>
    </row>
    <row r="1526" spans="5:5">
      <c r="E1526" s="34"/>
    </row>
    <row r="1527" spans="5:5">
      <c r="E1527" s="34"/>
    </row>
    <row r="1528" spans="5:5">
      <c r="E1528" s="34"/>
    </row>
    <row r="1529" spans="5:5">
      <c r="E1529" s="34"/>
    </row>
    <row r="1530" spans="5:5">
      <c r="E1530" s="34"/>
    </row>
    <row r="1531" spans="5:5">
      <c r="E1531" s="34"/>
    </row>
    <row r="1532" spans="5:5">
      <c r="E1532" s="34"/>
    </row>
    <row r="1533" spans="5:5">
      <c r="E1533" s="34"/>
    </row>
    <row r="1534" spans="5:5">
      <c r="E1534" s="34"/>
    </row>
    <row r="1535" spans="5:5">
      <c r="E1535" s="34"/>
    </row>
    <row r="1536" spans="5:5">
      <c r="E1536" s="34"/>
    </row>
    <row r="1537" spans="5:5">
      <c r="E1537" s="34"/>
    </row>
    <row r="1538" spans="5:5">
      <c r="E1538" s="34"/>
    </row>
    <row r="1539" spans="5:5">
      <c r="E1539" s="34"/>
    </row>
    <row r="1540" spans="5:5">
      <c r="E1540" s="34"/>
    </row>
    <row r="1541" spans="5:5">
      <c r="E1541" s="34"/>
    </row>
    <row r="1542" spans="5:5">
      <c r="E1542" s="34"/>
    </row>
    <row r="1543" spans="5:5">
      <c r="E1543" s="34"/>
    </row>
    <row r="1544" spans="5:5">
      <c r="E1544" s="34"/>
    </row>
    <row r="1545" spans="5:5">
      <c r="E1545" s="34"/>
    </row>
    <row r="1546" spans="5:5">
      <c r="E1546" s="34"/>
    </row>
    <row r="1547" spans="5:5">
      <c r="E1547" s="34"/>
    </row>
    <row r="1548" spans="5:5">
      <c r="E1548" s="34"/>
    </row>
    <row r="1549" spans="5:5">
      <c r="E1549" s="34"/>
    </row>
    <row r="1550" spans="5:5">
      <c r="E1550" s="34"/>
    </row>
    <row r="1551" spans="5:5">
      <c r="E1551" s="34"/>
    </row>
    <row r="1552" spans="5:5">
      <c r="E1552" s="34"/>
    </row>
    <row r="1553" spans="5:5">
      <c r="E1553" s="34"/>
    </row>
    <row r="1554" spans="5:5">
      <c r="E1554" s="34"/>
    </row>
    <row r="1555" spans="5:5">
      <c r="E1555" s="34"/>
    </row>
    <row r="1556" spans="5:5">
      <c r="E1556" s="34"/>
    </row>
    <row r="1557" spans="5:5">
      <c r="E1557" s="34"/>
    </row>
    <row r="1558" spans="5:5">
      <c r="E1558" s="34"/>
    </row>
    <row r="1559" spans="5:5">
      <c r="E1559" s="34"/>
    </row>
    <row r="1560" spans="5:5">
      <c r="E1560" s="34"/>
    </row>
    <row r="1561" spans="5:5">
      <c r="E1561" s="34"/>
    </row>
    <row r="1562" spans="5:5">
      <c r="E1562" s="34"/>
    </row>
    <row r="1563" spans="5:5">
      <c r="E1563" s="34"/>
    </row>
    <row r="1564" spans="5:5">
      <c r="E1564" s="34"/>
    </row>
    <row r="1565" spans="5:5">
      <c r="E1565" s="34"/>
    </row>
    <row r="1566" spans="5:5">
      <c r="E1566" s="34"/>
    </row>
    <row r="1567" spans="5:5">
      <c r="E1567" s="34"/>
    </row>
    <row r="1568" spans="5:5">
      <c r="E1568" s="34"/>
    </row>
    <row r="1569" spans="5:5">
      <c r="E1569" s="34"/>
    </row>
    <row r="1570" spans="5:5">
      <c r="E1570" s="34"/>
    </row>
    <row r="1571" spans="5:5">
      <c r="E1571" s="34"/>
    </row>
    <row r="1572" spans="5:5">
      <c r="E1572" s="34"/>
    </row>
    <row r="1573" spans="5:5">
      <c r="E1573" s="34"/>
    </row>
    <row r="1574" spans="5:5">
      <c r="E1574" s="34"/>
    </row>
    <row r="1575" spans="5:5">
      <c r="E1575" s="34"/>
    </row>
    <row r="1576" spans="5:5">
      <c r="E1576" s="34"/>
    </row>
    <row r="1577" spans="5:5">
      <c r="E1577" s="34"/>
    </row>
    <row r="1578" spans="5:5">
      <c r="E1578" s="34"/>
    </row>
    <row r="1579" spans="5:5">
      <c r="E1579" s="34"/>
    </row>
    <row r="1580" spans="5:5">
      <c r="E1580" s="34"/>
    </row>
    <row r="1581" spans="5:5">
      <c r="E1581" s="34"/>
    </row>
    <row r="1582" spans="5:5">
      <c r="E1582" s="34"/>
    </row>
    <row r="1583" spans="5:5">
      <c r="E1583" s="34"/>
    </row>
    <row r="1584" spans="5:5">
      <c r="E1584" s="34"/>
    </row>
    <row r="1585" spans="5:5">
      <c r="E1585" s="34"/>
    </row>
    <row r="1586" spans="5:5">
      <c r="E1586" s="34"/>
    </row>
    <row r="1587" spans="5:5">
      <c r="E1587" s="34"/>
    </row>
    <row r="1588" spans="5:5">
      <c r="E1588" s="34"/>
    </row>
    <row r="1589" spans="5:5">
      <c r="E1589" s="34"/>
    </row>
    <row r="1590" spans="5:5">
      <c r="E1590" s="34"/>
    </row>
    <row r="1591" spans="5:5">
      <c r="E1591" s="34"/>
    </row>
    <row r="1592" spans="5:5">
      <c r="E1592" s="34"/>
    </row>
    <row r="1593" spans="5:5">
      <c r="E1593" s="34"/>
    </row>
    <row r="1594" spans="5:5">
      <c r="E1594" s="34"/>
    </row>
    <row r="1595" spans="5:5">
      <c r="E1595" s="34"/>
    </row>
    <row r="1596" spans="5:5">
      <c r="E1596" s="34"/>
    </row>
    <row r="1597" spans="5:5">
      <c r="E1597" s="34"/>
    </row>
    <row r="1598" spans="5:5">
      <c r="E1598" s="34"/>
    </row>
    <row r="1599" spans="5:5">
      <c r="E1599" s="34"/>
    </row>
    <row r="1600" spans="5:5">
      <c r="E1600" s="34"/>
    </row>
    <row r="1601" spans="5:5">
      <c r="E1601" s="34"/>
    </row>
    <row r="1602" spans="5:5">
      <c r="E1602" s="34"/>
    </row>
    <row r="1603" spans="5:5">
      <c r="E1603" s="34"/>
    </row>
    <row r="1604" spans="5:5">
      <c r="E1604" s="34"/>
    </row>
    <row r="1605" spans="5:5">
      <c r="E1605" s="34"/>
    </row>
    <row r="1606" spans="5:5">
      <c r="E1606" s="34"/>
    </row>
    <row r="1607" spans="5:5">
      <c r="E1607" s="34"/>
    </row>
    <row r="1608" spans="5:5">
      <c r="E1608" s="34"/>
    </row>
    <row r="1609" spans="5:5">
      <c r="E1609" s="34"/>
    </row>
    <row r="1610" spans="5:5">
      <c r="E1610" s="34"/>
    </row>
    <row r="1611" spans="5:5">
      <c r="E1611" s="34"/>
    </row>
    <row r="1612" spans="5:5">
      <c r="E1612" s="34"/>
    </row>
    <row r="1613" spans="5:5">
      <c r="E1613" s="34"/>
    </row>
    <row r="1614" spans="5:5">
      <c r="E1614" s="34"/>
    </row>
    <row r="1615" spans="5:5">
      <c r="E1615" s="34"/>
    </row>
    <row r="1616" spans="5:5">
      <c r="E1616" s="34"/>
    </row>
    <row r="1617" spans="5:5">
      <c r="E1617" s="34"/>
    </row>
    <row r="1618" spans="5:5">
      <c r="E1618" s="34"/>
    </row>
    <row r="1619" spans="5:5">
      <c r="E1619" s="34"/>
    </row>
    <row r="1620" spans="5:5">
      <c r="E1620" s="34"/>
    </row>
    <row r="1621" spans="5:5">
      <c r="E1621" s="34"/>
    </row>
    <row r="1622" spans="5:5">
      <c r="E1622" s="34"/>
    </row>
    <row r="1623" spans="5:5">
      <c r="E1623" s="34"/>
    </row>
    <row r="1624" spans="5:5">
      <c r="E1624" s="34"/>
    </row>
    <row r="1625" spans="5:5">
      <c r="E1625" s="34"/>
    </row>
    <row r="1626" spans="5:5">
      <c r="E1626" s="34"/>
    </row>
    <row r="1627" spans="5:5">
      <c r="E1627" s="34"/>
    </row>
    <row r="1628" spans="5:5">
      <c r="E1628" s="34"/>
    </row>
    <row r="1629" spans="5:5">
      <c r="E1629" s="34"/>
    </row>
    <row r="1630" spans="5:5">
      <c r="E1630" s="34"/>
    </row>
    <row r="1631" spans="5:5">
      <c r="E1631" s="34"/>
    </row>
    <row r="1632" spans="5:5">
      <c r="E1632" s="34"/>
    </row>
    <row r="1633" spans="5:5">
      <c r="E1633" s="34"/>
    </row>
    <row r="1634" spans="5:5">
      <c r="E1634" s="34"/>
    </row>
    <row r="1635" spans="5:5">
      <c r="E1635" s="34"/>
    </row>
    <row r="1636" spans="5:5">
      <c r="E1636" s="34"/>
    </row>
    <row r="1637" spans="5:5">
      <c r="E1637" s="34"/>
    </row>
    <row r="1638" spans="5:5">
      <c r="E1638" s="34"/>
    </row>
    <row r="1639" spans="5:5">
      <c r="E1639" s="34"/>
    </row>
    <row r="1640" spans="5:5">
      <c r="E1640" s="34"/>
    </row>
    <row r="1641" spans="5:5">
      <c r="E1641" s="34"/>
    </row>
    <row r="1642" spans="5:5">
      <c r="E1642" s="34"/>
    </row>
    <row r="1643" spans="5:5">
      <c r="E1643" s="34"/>
    </row>
    <row r="1644" spans="5:5">
      <c r="E1644" s="34"/>
    </row>
    <row r="1645" spans="5:5">
      <c r="E1645" s="34"/>
    </row>
    <row r="1646" spans="5:5">
      <c r="E1646" s="34"/>
    </row>
    <row r="1647" spans="5:5">
      <c r="E1647" s="34"/>
    </row>
    <row r="1648" spans="5:5">
      <c r="E1648" s="34"/>
    </row>
    <row r="1649" spans="5:5">
      <c r="E1649" s="34"/>
    </row>
    <row r="1650" spans="5:5">
      <c r="E1650" s="34"/>
    </row>
    <row r="1651" spans="5:5">
      <c r="E1651" s="34"/>
    </row>
    <row r="1652" spans="5:5">
      <c r="E1652" s="34"/>
    </row>
    <row r="1653" spans="5:5">
      <c r="E1653" s="34"/>
    </row>
    <row r="1654" spans="5:5">
      <c r="E1654" s="34"/>
    </row>
    <row r="1655" spans="5:5">
      <c r="E1655" s="34"/>
    </row>
    <row r="1656" spans="5:5">
      <c r="E1656" s="34"/>
    </row>
    <row r="1657" spans="5:5">
      <c r="E1657" s="34"/>
    </row>
    <row r="1658" spans="5:5">
      <c r="E1658" s="34"/>
    </row>
    <row r="1659" spans="5:5">
      <c r="E1659" s="34"/>
    </row>
    <row r="1660" spans="5:5">
      <c r="E1660" s="34"/>
    </row>
    <row r="1661" spans="5:5">
      <c r="E1661" s="34"/>
    </row>
    <row r="1662" spans="5:5">
      <c r="E1662" s="34"/>
    </row>
    <row r="1663" spans="5:5">
      <c r="E1663" s="34"/>
    </row>
    <row r="1664" spans="5:5">
      <c r="E1664" s="34"/>
    </row>
    <row r="1665" spans="5:5">
      <c r="E1665" s="34"/>
    </row>
    <row r="1666" spans="5:5">
      <c r="E1666" s="34"/>
    </row>
    <row r="1667" spans="5:5">
      <c r="E1667" s="34"/>
    </row>
    <row r="1668" spans="5:5">
      <c r="E1668" s="34"/>
    </row>
    <row r="1669" spans="5:5">
      <c r="E1669" s="34"/>
    </row>
    <row r="1670" spans="5:5">
      <c r="E1670" s="34"/>
    </row>
    <row r="1671" spans="5:5">
      <c r="E1671" s="34"/>
    </row>
    <row r="1672" spans="5:5">
      <c r="E1672" s="34"/>
    </row>
    <row r="1673" spans="5:5">
      <c r="E1673" s="34"/>
    </row>
    <row r="1674" spans="5:5">
      <c r="E1674" s="34"/>
    </row>
    <row r="1675" spans="5:5">
      <c r="E1675" s="34"/>
    </row>
    <row r="1676" spans="5:5">
      <c r="E1676" s="34"/>
    </row>
    <row r="1677" spans="5:5">
      <c r="E1677" s="34"/>
    </row>
    <row r="1678" spans="5:5">
      <c r="E1678" s="34"/>
    </row>
    <row r="1679" spans="5:5">
      <c r="E1679" s="34"/>
    </row>
    <row r="1680" spans="5:5">
      <c r="E1680" s="34"/>
    </row>
    <row r="1681" spans="5:5">
      <c r="E1681" s="34"/>
    </row>
    <row r="1682" spans="5:5">
      <c r="E1682" s="34"/>
    </row>
    <row r="1683" spans="5:5">
      <c r="E1683" s="34"/>
    </row>
    <row r="1684" spans="5:5">
      <c r="E1684" s="34"/>
    </row>
    <row r="1685" spans="5:5">
      <c r="E1685" s="34"/>
    </row>
    <row r="1686" spans="5:5">
      <c r="E1686" s="34"/>
    </row>
    <row r="1687" spans="5:5">
      <c r="E1687" s="34"/>
    </row>
    <row r="1688" spans="5:5">
      <c r="E1688" s="34"/>
    </row>
    <row r="1689" spans="5:5">
      <c r="E1689" s="34"/>
    </row>
    <row r="1690" spans="5:5">
      <c r="E1690" s="34"/>
    </row>
    <row r="1691" spans="5:5">
      <c r="E1691" s="34"/>
    </row>
    <row r="1692" spans="5:5">
      <c r="E1692" s="34"/>
    </row>
    <row r="1693" spans="5:5">
      <c r="E1693" s="34"/>
    </row>
    <row r="1694" spans="5:5">
      <c r="E1694" s="34"/>
    </row>
    <row r="1695" spans="5:5">
      <c r="E1695" s="34"/>
    </row>
    <row r="1696" spans="5:5">
      <c r="E1696" s="34"/>
    </row>
    <row r="1697" spans="5:5">
      <c r="E1697" s="34"/>
    </row>
    <row r="1698" spans="5:5">
      <c r="E1698" s="34"/>
    </row>
    <row r="1699" spans="5:5">
      <c r="E1699" s="34"/>
    </row>
    <row r="1700" spans="5:5">
      <c r="E1700" s="34"/>
    </row>
    <row r="1701" spans="5:5">
      <c r="E1701" s="34"/>
    </row>
    <row r="1702" spans="5:5">
      <c r="E1702" s="34"/>
    </row>
    <row r="1703" spans="5:5">
      <c r="E1703" s="34"/>
    </row>
    <row r="1704" spans="5:5">
      <c r="E1704" s="34"/>
    </row>
    <row r="1705" spans="5:5">
      <c r="E1705" s="34"/>
    </row>
    <row r="1706" spans="5:5">
      <c r="E1706" s="34"/>
    </row>
    <row r="1707" spans="5:5">
      <c r="E1707" s="34"/>
    </row>
    <row r="1708" spans="5:5">
      <c r="E1708" s="34"/>
    </row>
    <row r="1709" spans="5:5">
      <c r="E1709" s="34"/>
    </row>
    <row r="1710" spans="5:5">
      <c r="E1710" s="34"/>
    </row>
    <row r="1711" spans="5:5">
      <c r="E1711" s="34"/>
    </row>
    <row r="1712" spans="5:5">
      <c r="E1712" s="34"/>
    </row>
    <row r="1713" spans="5:5">
      <c r="E1713" s="34"/>
    </row>
    <row r="1714" spans="5:5">
      <c r="E1714" s="34"/>
    </row>
    <row r="1715" spans="5:5">
      <c r="E1715" s="34"/>
    </row>
    <row r="1716" spans="5:5">
      <c r="E1716" s="34"/>
    </row>
    <row r="1717" spans="5:5">
      <c r="E1717" s="34"/>
    </row>
    <row r="1718" spans="5:5">
      <c r="E1718" s="34"/>
    </row>
    <row r="1719" spans="5:5">
      <c r="E1719" s="34"/>
    </row>
    <row r="1720" spans="5:5">
      <c r="E1720" s="34"/>
    </row>
    <row r="1721" spans="5:5">
      <c r="E1721" s="34"/>
    </row>
    <row r="1722" spans="5:5">
      <c r="E1722" s="34"/>
    </row>
    <row r="1723" spans="5:5">
      <c r="E1723" s="34"/>
    </row>
    <row r="1724" spans="5:5">
      <c r="E1724" s="34"/>
    </row>
    <row r="1725" spans="5:5">
      <c r="E1725" s="34"/>
    </row>
    <row r="1726" spans="5:5">
      <c r="E1726" s="34"/>
    </row>
    <row r="1727" spans="5:5">
      <c r="E1727" s="34"/>
    </row>
    <row r="1728" spans="5:5">
      <c r="E1728" s="34"/>
    </row>
    <row r="1729" spans="5:5">
      <c r="E1729" s="34"/>
    </row>
    <row r="1730" spans="5:5">
      <c r="E1730" s="34"/>
    </row>
    <row r="1731" spans="5:5">
      <c r="E1731" s="34"/>
    </row>
    <row r="1732" spans="5:5">
      <c r="E1732" s="34"/>
    </row>
    <row r="1733" spans="5:5">
      <c r="E1733" s="34"/>
    </row>
    <row r="1734" spans="5:5">
      <c r="E1734" s="34"/>
    </row>
    <row r="1735" spans="5:5">
      <c r="E1735" s="34"/>
    </row>
    <row r="1736" spans="5:5">
      <c r="E1736" s="34"/>
    </row>
    <row r="1737" spans="5:5">
      <c r="E1737" s="34"/>
    </row>
    <row r="1738" spans="5:5">
      <c r="E1738" s="34"/>
    </row>
    <row r="1739" spans="5:5">
      <c r="E1739" s="34"/>
    </row>
    <row r="1740" spans="5:5">
      <c r="E1740" s="34"/>
    </row>
    <row r="1741" spans="5:5">
      <c r="E1741" s="34"/>
    </row>
    <row r="1742" spans="5:5">
      <c r="E1742" s="34"/>
    </row>
    <row r="1743" spans="5:5">
      <c r="E1743" s="34"/>
    </row>
    <row r="1744" spans="5:5">
      <c r="E1744" s="34"/>
    </row>
    <row r="1745" spans="5:5">
      <c r="E1745" s="34"/>
    </row>
    <row r="1746" spans="5:5">
      <c r="E1746" s="34"/>
    </row>
    <row r="1747" spans="5:5">
      <c r="E1747" s="34"/>
    </row>
    <row r="1748" spans="5:5">
      <c r="E1748" s="34"/>
    </row>
    <row r="1749" spans="5:5">
      <c r="E1749" s="34"/>
    </row>
    <row r="1750" spans="5:5">
      <c r="E1750" s="34"/>
    </row>
    <row r="1751" spans="5:5">
      <c r="E1751" s="34"/>
    </row>
    <row r="1752" spans="5:5">
      <c r="E1752" s="34"/>
    </row>
    <row r="1753" spans="5:5">
      <c r="E1753" s="34"/>
    </row>
    <row r="1754" spans="5:5">
      <c r="E1754" s="34"/>
    </row>
    <row r="1755" spans="5:5">
      <c r="E1755" s="34"/>
    </row>
    <row r="1756" spans="5:5">
      <c r="E1756" s="34"/>
    </row>
    <row r="1757" spans="5:5">
      <c r="E1757" s="34"/>
    </row>
    <row r="1758" spans="5:5">
      <c r="E1758" s="34"/>
    </row>
    <row r="1759" spans="5:5">
      <c r="E1759" s="34"/>
    </row>
    <row r="1760" spans="5:5">
      <c r="E1760" s="34"/>
    </row>
    <row r="1761" spans="5:5">
      <c r="E1761" s="34"/>
    </row>
    <row r="1762" spans="5:5">
      <c r="E1762" s="34"/>
    </row>
    <row r="1763" spans="5:5">
      <c r="E1763" s="34"/>
    </row>
    <row r="1764" spans="5:5">
      <c r="E1764" s="34"/>
    </row>
    <row r="1765" spans="5:5">
      <c r="E1765" s="34"/>
    </row>
    <row r="1766" spans="5:5">
      <c r="E1766" s="34"/>
    </row>
    <row r="1767" spans="5:5">
      <c r="E1767" s="34"/>
    </row>
    <row r="1768" spans="5:5">
      <c r="E1768" s="34"/>
    </row>
    <row r="1769" spans="5:5">
      <c r="E1769" s="34"/>
    </row>
    <row r="1770" spans="5:5">
      <c r="E1770" s="34"/>
    </row>
    <row r="1771" spans="5:5">
      <c r="E1771" s="34"/>
    </row>
    <row r="1772" spans="5:5">
      <c r="E1772" s="34"/>
    </row>
    <row r="1773" spans="5:5">
      <c r="E1773" s="34"/>
    </row>
    <row r="1774" spans="5:5">
      <c r="E1774" s="34"/>
    </row>
    <row r="1775" spans="5:5">
      <c r="E1775" s="34"/>
    </row>
    <row r="1776" spans="5:5">
      <c r="E1776" s="34"/>
    </row>
    <row r="1777" spans="5:5">
      <c r="E1777" s="34"/>
    </row>
    <row r="1778" spans="5:5">
      <c r="E1778" s="34"/>
    </row>
    <row r="1779" spans="5:5">
      <c r="E1779" s="34"/>
    </row>
    <row r="1780" spans="5:5">
      <c r="E1780" s="34"/>
    </row>
    <row r="1781" spans="5:5">
      <c r="E1781" s="34"/>
    </row>
    <row r="1782" spans="5:5">
      <c r="E1782" s="34"/>
    </row>
    <row r="1783" spans="5:5">
      <c r="E1783" s="34"/>
    </row>
    <row r="1784" spans="5:5">
      <c r="E1784" s="34"/>
    </row>
    <row r="1785" spans="5:5">
      <c r="E1785" s="34"/>
    </row>
    <row r="1786" spans="5:5">
      <c r="E1786" s="34"/>
    </row>
    <row r="1787" spans="5:5">
      <c r="E1787" s="34"/>
    </row>
    <row r="1788" spans="5:5">
      <c r="E1788" s="34"/>
    </row>
    <row r="1789" spans="5:5">
      <c r="E1789" s="34"/>
    </row>
    <row r="1790" spans="5:5">
      <c r="E1790" s="34"/>
    </row>
    <row r="1791" spans="5:5">
      <c r="E1791" s="34"/>
    </row>
    <row r="1792" spans="5:5">
      <c r="E1792" s="34"/>
    </row>
    <row r="1793" spans="5:5">
      <c r="E1793" s="34"/>
    </row>
    <row r="1794" spans="5:5">
      <c r="E1794" s="34"/>
    </row>
    <row r="1795" spans="5:5">
      <c r="E1795" s="34"/>
    </row>
    <row r="1796" spans="5:5">
      <c r="E1796" s="34"/>
    </row>
    <row r="1797" spans="5:5">
      <c r="E1797" s="34"/>
    </row>
    <row r="1798" spans="5:5">
      <c r="E1798" s="34"/>
    </row>
    <row r="1799" spans="5:5">
      <c r="E1799" s="34"/>
    </row>
    <row r="1800" spans="5:5">
      <c r="E1800" s="34"/>
    </row>
    <row r="1801" spans="5:5">
      <c r="E1801" s="34"/>
    </row>
    <row r="1802" spans="5:5">
      <c r="E1802" s="34"/>
    </row>
    <row r="1803" spans="5:5">
      <c r="E1803" s="34"/>
    </row>
    <row r="1804" spans="5:5">
      <c r="E1804" s="34"/>
    </row>
    <row r="1805" spans="5:5">
      <c r="E1805" s="34"/>
    </row>
    <row r="1806" spans="5:5">
      <c r="E1806" s="34"/>
    </row>
    <row r="1807" spans="5:5">
      <c r="E1807" s="34"/>
    </row>
    <row r="1808" spans="5:5">
      <c r="E1808" s="34"/>
    </row>
    <row r="1809" spans="5:5">
      <c r="E1809" s="34"/>
    </row>
    <row r="1810" spans="5:5">
      <c r="E1810" s="34"/>
    </row>
    <row r="1811" spans="5:5">
      <c r="E1811" s="34"/>
    </row>
    <row r="1812" spans="5:5">
      <c r="E1812" s="34"/>
    </row>
    <row r="1813" spans="5:5">
      <c r="E1813" s="34"/>
    </row>
    <row r="1814" spans="5:5">
      <c r="E1814" s="34"/>
    </row>
    <row r="1815" spans="5:5">
      <c r="E1815" s="34"/>
    </row>
    <row r="1816" spans="5:5">
      <c r="E1816" s="34"/>
    </row>
    <row r="1817" spans="5:5">
      <c r="E1817" s="34"/>
    </row>
    <row r="1818" spans="5:5">
      <c r="E1818" s="34"/>
    </row>
    <row r="1819" spans="5:5">
      <c r="E1819" s="34"/>
    </row>
    <row r="1820" spans="5:5">
      <c r="E1820" s="34"/>
    </row>
    <row r="1821" spans="5:5">
      <c r="E1821" s="34"/>
    </row>
    <row r="1822" spans="5:5">
      <c r="E1822" s="34"/>
    </row>
    <row r="1823" spans="5:5">
      <c r="E1823" s="34"/>
    </row>
    <row r="1824" spans="5:5">
      <c r="E1824" s="34"/>
    </row>
    <row r="1825" spans="5:5">
      <c r="E1825" s="34"/>
    </row>
    <row r="1826" spans="5:5">
      <c r="E1826" s="34"/>
    </row>
    <row r="1827" spans="5:5">
      <c r="E1827" s="34"/>
    </row>
    <row r="1828" spans="5:5">
      <c r="E1828" s="34"/>
    </row>
    <row r="1829" spans="5:5">
      <c r="E1829" s="34"/>
    </row>
    <row r="1830" spans="5:5">
      <c r="E1830" s="34"/>
    </row>
    <row r="1831" spans="5:5">
      <c r="E1831" s="34"/>
    </row>
    <row r="1832" spans="5:5">
      <c r="E1832" s="34"/>
    </row>
    <row r="1833" spans="5:5">
      <c r="E1833" s="34"/>
    </row>
    <row r="1834" spans="5:5">
      <c r="E1834" s="34"/>
    </row>
    <row r="1835" spans="5:5">
      <c r="E1835" s="34"/>
    </row>
    <row r="1836" spans="5:5">
      <c r="E1836" s="34"/>
    </row>
    <row r="1837" spans="5:5">
      <c r="E1837" s="34"/>
    </row>
    <row r="1838" spans="5:5">
      <c r="E1838" s="34"/>
    </row>
    <row r="1839" spans="5:5">
      <c r="E1839" s="34"/>
    </row>
    <row r="1840" spans="5:5">
      <c r="E1840" s="34"/>
    </row>
    <row r="1841" spans="5:5">
      <c r="E1841" s="34"/>
    </row>
    <row r="1842" spans="5:5">
      <c r="E1842" s="34"/>
    </row>
    <row r="1843" spans="5:5">
      <c r="E1843" s="34"/>
    </row>
    <row r="1844" spans="5:5">
      <c r="E1844" s="34"/>
    </row>
    <row r="1845" spans="5:5">
      <c r="E1845" s="34"/>
    </row>
    <row r="1846" spans="5:5">
      <c r="E1846" s="34"/>
    </row>
    <row r="1847" spans="5:5">
      <c r="E1847" s="34"/>
    </row>
    <row r="1848" spans="5:5">
      <c r="E1848" s="34"/>
    </row>
    <row r="1849" spans="5:5">
      <c r="E1849" s="34"/>
    </row>
    <row r="1850" spans="5:5">
      <c r="E1850" s="34"/>
    </row>
    <row r="1851" spans="5:5">
      <c r="E1851" s="34"/>
    </row>
    <row r="1852" spans="5:5">
      <c r="E1852" s="34"/>
    </row>
    <row r="1853" spans="5:5">
      <c r="E1853" s="34"/>
    </row>
    <row r="1854" spans="5:5">
      <c r="E1854" s="34"/>
    </row>
    <row r="1855" spans="5:5">
      <c r="E1855" s="34"/>
    </row>
    <row r="1856" spans="5:5">
      <c r="E1856" s="34"/>
    </row>
    <row r="1857" spans="5:5">
      <c r="E1857" s="34"/>
    </row>
    <row r="1858" spans="5:5">
      <c r="E1858" s="34"/>
    </row>
    <row r="1859" spans="5:5">
      <c r="E1859" s="34"/>
    </row>
    <row r="1860" spans="5:5">
      <c r="E1860" s="34"/>
    </row>
    <row r="1861" spans="5:5">
      <c r="E1861" s="34"/>
    </row>
    <row r="1862" spans="5:5">
      <c r="E1862" s="34"/>
    </row>
    <row r="1863" spans="5:5">
      <c r="E1863" s="34"/>
    </row>
    <row r="1864" spans="5:5">
      <c r="E1864" s="34"/>
    </row>
    <row r="1865" spans="5:5">
      <c r="E1865" s="34"/>
    </row>
    <row r="1866" spans="5:5">
      <c r="E1866" s="34"/>
    </row>
    <row r="1867" spans="5:5">
      <c r="E1867" s="34"/>
    </row>
    <row r="1868" spans="5:5">
      <c r="E1868" s="34"/>
    </row>
    <row r="1869" spans="5:5">
      <c r="E1869" s="34"/>
    </row>
    <row r="1870" spans="5:5">
      <c r="E1870" s="34"/>
    </row>
    <row r="1871" spans="5:5">
      <c r="E1871" s="34"/>
    </row>
    <row r="1872" spans="5:5">
      <c r="E1872" s="34"/>
    </row>
    <row r="1873" spans="5:5">
      <c r="E1873" s="34"/>
    </row>
    <row r="1874" spans="5:5">
      <c r="E1874" s="34"/>
    </row>
    <row r="1875" spans="5:5">
      <c r="E1875" s="34"/>
    </row>
    <row r="1876" spans="5:5">
      <c r="E1876" s="34"/>
    </row>
    <row r="1877" spans="5:5">
      <c r="E1877" s="34"/>
    </row>
    <row r="1878" spans="5:5">
      <c r="E1878" s="34"/>
    </row>
    <row r="1879" spans="5:5">
      <c r="E1879" s="34"/>
    </row>
    <row r="1880" spans="5:5">
      <c r="E1880" s="34"/>
    </row>
    <row r="1881" spans="5:5">
      <c r="E1881" s="34"/>
    </row>
    <row r="1882" spans="5:5">
      <c r="E1882" s="34"/>
    </row>
    <row r="1883" spans="5:5">
      <c r="E1883" s="34"/>
    </row>
    <row r="1884" spans="5:5">
      <c r="E1884" s="34"/>
    </row>
    <row r="1885" spans="5:5">
      <c r="E1885" s="34"/>
    </row>
    <row r="1886" spans="5:5">
      <c r="E1886" s="34"/>
    </row>
    <row r="1887" spans="5:5">
      <c r="E1887" s="34"/>
    </row>
    <row r="1888" spans="5:5">
      <c r="E1888" s="34"/>
    </row>
    <row r="1889" spans="5:5">
      <c r="E1889" s="34"/>
    </row>
    <row r="1890" spans="5:5">
      <c r="E1890" s="34"/>
    </row>
    <row r="1891" spans="5:5">
      <c r="E1891" s="34"/>
    </row>
    <row r="1892" spans="5:5">
      <c r="E1892" s="34"/>
    </row>
    <row r="1893" spans="5:5">
      <c r="E1893" s="34"/>
    </row>
    <row r="1894" spans="5:5">
      <c r="E1894" s="34"/>
    </row>
    <row r="1895" spans="5:5">
      <c r="E1895" s="34"/>
    </row>
    <row r="1896" spans="5:5">
      <c r="E1896" s="34"/>
    </row>
    <row r="1897" spans="5:5">
      <c r="E1897" s="34"/>
    </row>
    <row r="1898" spans="5:5">
      <c r="E1898" s="34"/>
    </row>
    <row r="1899" spans="5:5">
      <c r="E1899" s="34"/>
    </row>
    <row r="1900" spans="5:5">
      <c r="E1900" s="34"/>
    </row>
    <row r="1901" spans="5:5">
      <c r="E1901" s="34"/>
    </row>
    <row r="1902" spans="5:5">
      <c r="E1902" s="34"/>
    </row>
    <row r="1903" spans="5:5">
      <c r="E1903" s="34"/>
    </row>
    <row r="1904" spans="5:5">
      <c r="E1904" s="34"/>
    </row>
    <row r="1905" spans="5:5">
      <c r="E1905" s="34"/>
    </row>
    <row r="1906" spans="5:5">
      <c r="E1906" s="34"/>
    </row>
    <row r="1907" spans="5:5">
      <c r="E1907" s="34"/>
    </row>
    <row r="1908" spans="5:5">
      <c r="E1908" s="34"/>
    </row>
    <row r="1909" spans="5:5">
      <c r="E1909" s="34"/>
    </row>
    <row r="1910" spans="5:5">
      <c r="E1910" s="34"/>
    </row>
    <row r="1911" spans="5:5">
      <c r="E1911" s="34"/>
    </row>
    <row r="1912" spans="5:5">
      <c r="E1912" s="34"/>
    </row>
    <row r="1913" spans="5:5">
      <c r="E1913" s="34"/>
    </row>
    <row r="1914" spans="5:5">
      <c r="E1914" s="34"/>
    </row>
    <row r="1915" spans="5:5">
      <c r="E1915" s="34"/>
    </row>
    <row r="1916" spans="5:5">
      <c r="E1916" s="34"/>
    </row>
    <row r="1917" spans="5:5">
      <c r="E1917" s="34"/>
    </row>
    <row r="1918" spans="5:5">
      <c r="E1918" s="34"/>
    </row>
    <row r="1919" spans="5:5">
      <c r="E1919" s="34"/>
    </row>
    <row r="1920" spans="5:5">
      <c r="E1920" s="34"/>
    </row>
    <row r="1921" spans="5:5">
      <c r="E1921" s="34"/>
    </row>
    <row r="1922" spans="5:5">
      <c r="E1922" s="34"/>
    </row>
    <row r="1923" spans="5:5">
      <c r="E1923" s="34"/>
    </row>
    <row r="1924" spans="5:5">
      <c r="E1924" s="34"/>
    </row>
    <row r="1925" spans="5:5">
      <c r="E1925" s="34"/>
    </row>
    <row r="1926" spans="5:5">
      <c r="E1926" s="34"/>
    </row>
    <row r="1927" spans="5:5">
      <c r="E1927" s="34"/>
    </row>
    <row r="1928" spans="5:5">
      <c r="E1928" s="34"/>
    </row>
    <row r="1929" spans="5:5">
      <c r="E1929" s="34"/>
    </row>
    <row r="1930" spans="5:5">
      <c r="E1930" s="34"/>
    </row>
    <row r="1931" spans="5:5">
      <c r="E1931" s="34"/>
    </row>
    <row r="1932" spans="5:5">
      <c r="E1932" s="34"/>
    </row>
    <row r="1933" spans="5:5">
      <c r="E1933" s="34"/>
    </row>
    <row r="1934" spans="5:5">
      <c r="E1934" s="34"/>
    </row>
    <row r="1935" spans="5:5">
      <c r="E1935" s="34"/>
    </row>
    <row r="1936" spans="5:5">
      <c r="E1936" s="34"/>
    </row>
    <row r="1937" spans="5:5">
      <c r="E1937" s="34"/>
    </row>
    <row r="1938" spans="5:5">
      <c r="E1938" s="34"/>
    </row>
    <row r="1939" spans="5:5">
      <c r="E1939" s="34"/>
    </row>
    <row r="1940" spans="5:5">
      <c r="E1940" s="34"/>
    </row>
    <row r="1941" spans="5:5">
      <c r="E1941" s="34"/>
    </row>
    <row r="1942" spans="5:5">
      <c r="E1942" s="34"/>
    </row>
    <row r="1943" spans="5:5">
      <c r="E1943" s="34"/>
    </row>
    <row r="1944" spans="5:5">
      <c r="E1944" s="34"/>
    </row>
    <row r="1945" spans="5:5">
      <c r="E1945" s="34"/>
    </row>
    <row r="1946" spans="5:5">
      <c r="E1946" s="34"/>
    </row>
    <row r="1947" spans="5:5">
      <c r="E1947" s="34"/>
    </row>
    <row r="1948" spans="5:5">
      <c r="E1948" s="34"/>
    </row>
    <row r="1949" spans="5:5">
      <c r="E1949" s="34"/>
    </row>
    <row r="1950" spans="5:5">
      <c r="E1950" s="34"/>
    </row>
    <row r="1951" spans="5:5">
      <c r="E1951" s="34"/>
    </row>
    <row r="1952" spans="5:5">
      <c r="E1952" s="34"/>
    </row>
    <row r="1953" spans="5:5">
      <c r="E1953" s="34"/>
    </row>
    <row r="1954" spans="5:5">
      <c r="E1954" s="34"/>
    </row>
    <row r="1955" spans="5:5">
      <c r="E1955" s="34"/>
    </row>
    <row r="1956" spans="5:5">
      <c r="E1956" s="34"/>
    </row>
    <row r="1957" spans="5:5">
      <c r="E1957" s="34"/>
    </row>
    <row r="1958" spans="5:5">
      <c r="E1958" s="34"/>
    </row>
    <row r="1959" spans="5:5">
      <c r="E1959" s="34"/>
    </row>
    <row r="1960" spans="5:5">
      <c r="E1960" s="34"/>
    </row>
    <row r="1961" spans="5:5">
      <c r="E1961" s="34"/>
    </row>
    <row r="1962" spans="5:5">
      <c r="E1962" s="34"/>
    </row>
    <row r="1963" spans="5:5">
      <c r="E1963" s="34"/>
    </row>
    <row r="1964" spans="5:5">
      <c r="E1964" s="34"/>
    </row>
    <row r="1965" spans="5:5">
      <c r="E1965" s="34"/>
    </row>
    <row r="1966" spans="5:5">
      <c r="E1966" s="34"/>
    </row>
    <row r="1967" spans="5:5">
      <c r="E1967" s="34"/>
    </row>
    <row r="1968" spans="5:5">
      <c r="E1968" s="34"/>
    </row>
    <row r="1969" spans="5:5">
      <c r="E1969" s="34"/>
    </row>
    <row r="1970" spans="5:5">
      <c r="E1970" s="34"/>
    </row>
    <row r="1971" spans="5:5">
      <c r="E1971" s="34"/>
    </row>
    <row r="1972" spans="5:5">
      <c r="E1972" s="34"/>
    </row>
    <row r="1973" spans="5:5">
      <c r="E1973" s="34"/>
    </row>
    <row r="1974" spans="5:5">
      <c r="E1974" s="34"/>
    </row>
    <row r="1975" spans="5:5">
      <c r="E1975" s="34"/>
    </row>
    <row r="1976" spans="5:5">
      <c r="E1976" s="34"/>
    </row>
    <row r="1977" spans="5:5">
      <c r="E1977" s="34"/>
    </row>
    <row r="1978" spans="5:5">
      <c r="E1978" s="34"/>
    </row>
    <row r="1979" spans="5:5">
      <c r="E1979" s="34"/>
    </row>
    <row r="1980" spans="5:5">
      <c r="E1980" s="34"/>
    </row>
    <row r="1981" spans="5:5">
      <c r="E1981" s="34"/>
    </row>
    <row r="1982" spans="5:5">
      <c r="E1982" s="34"/>
    </row>
    <row r="1983" spans="5:5">
      <c r="E1983" s="34"/>
    </row>
    <row r="1984" spans="5:5">
      <c r="E1984" s="34"/>
    </row>
    <row r="1985" spans="5:5">
      <c r="E1985" s="34"/>
    </row>
    <row r="1986" spans="5:5">
      <c r="E1986" s="34"/>
    </row>
    <row r="1987" spans="5:5">
      <c r="E1987" s="34"/>
    </row>
    <row r="1988" spans="5:5">
      <c r="E1988" s="34"/>
    </row>
    <row r="1989" spans="5:5">
      <c r="E1989" s="34"/>
    </row>
    <row r="1990" spans="5:5">
      <c r="E1990" s="34"/>
    </row>
    <row r="1991" spans="5:5">
      <c r="E1991" s="34"/>
    </row>
    <row r="1992" spans="5:5">
      <c r="E1992" s="34"/>
    </row>
    <row r="1993" spans="5:5">
      <c r="E1993" s="34"/>
    </row>
    <row r="1994" spans="5:5">
      <c r="E1994" s="34"/>
    </row>
    <row r="1995" spans="5:5">
      <c r="E1995" s="34"/>
    </row>
    <row r="1996" spans="5:5">
      <c r="E1996" s="34"/>
    </row>
    <row r="1997" spans="5:5">
      <c r="E1997" s="34"/>
    </row>
    <row r="1998" spans="5:5">
      <c r="E1998" s="34"/>
    </row>
    <row r="1999" spans="5:5">
      <c r="E1999" s="34"/>
    </row>
    <row r="2000" spans="5:5">
      <c r="E2000" s="34"/>
    </row>
    <row r="2001" spans="5:5">
      <c r="E2001" s="34"/>
    </row>
    <row r="2002" spans="5:5">
      <c r="E2002" s="34"/>
    </row>
    <row r="2003" spans="5:5">
      <c r="E2003" s="34"/>
    </row>
    <row r="2004" spans="5:5">
      <c r="E2004" s="34"/>
    </row>
    <row r="2005" spans="5:5">
      <c r="E2005" s="34"/>
    </row>
    <row r="2006" spans="5:5">
      <c r="E2006" s="34"/>
    </row>
    <row r="2007" spans="5:5">
      <c r="E2007" s="34"/>
    </row>
    <row r="2008" spans="5:5">
      <c r="E2008" s="34"/>
    </row>
    <row r="2009" spans="5:5">
      <c r="E2009" s="34"/>
    </row>
    <row r="2010" spans="5:5">
      <c r="E2010" s="34"/>
    </row>
    <row r="2011" spans="5:5">
      <c r="E2011" s="34"/>
    </row>
    <row r="2012" spans="5:5">
      <c r="E2012" s="34"/>
    </row>
    <row r="2013" spans="5:5">
      <c r="E2013" s="34"/>
    </row>
    <row r="2014" spans="5:5">
      <c r="E2014" s="34"/>
    </row>
    <row r="2015" spans="5:5">
      <c r="E2015" s="34"/>
    </row>
    <row r="2016" spans="5:5">
      <c r="E2016" s="34"/>
    </row>
    <row r="2017" spans="5:5">
      <c r="E2017" s="34"/>
    </row>
    <row r="2018" spans="5:5">
      <c r="E2018" s="34"/>
    </row>
    <row r="2019" spans="5:5">
      <c r="E2019" s="34"/>
    </row>
    <row r="2020" spans="5:5">
      <c r="E2020" s="34"/>
    </row>
    <row r="2021" spans="5:5">
      <c r="E2021" s="34"/>
    </row>
    <row r="2022" spans="5:5">
      <c r="E2022" s="34"/>
    </row>
    <row r="2023" spans="5:5">
      <c r="E2023" s="34"/>
    </row>
    <row r="2024" spans="5:5">
      <c r="E2024" s="34"/>
    </row>
    <row r="2025" spans="5:5">
      <c r="E2025" s="34"/>
    </row>
    <row r="2026" spans="5:5">
      <c r="E2026" s="34"/>
    </row>
    <row r="2027" spans="5:5">
      <c r="E2027" s="34"/>
    </row>
    <row r="2028" spans="5:5">
      <c r="E2028" s="34"/>
    </row>
    <row r="2029" spans="5:5">
      <c r="E2029" s="34"/>
    </row>
    <row r="2030" spans="5:5">
      <c r="E2030" s="34"/>
    </row>
    <row r="2031" spans="5:5">
      <c r="E2031" s="34"/>
    </row>
    <row r="2032" spans="5:5">
      <c r="E2032" s="34"/>
    </row>
    <row r="2033" spans="5:5">
      <c r="E2033" s="34"/>
    </row>
    <row r="2034" spans="5:5">
      <c r="E2034" s="34"/>
    </row>
    <row r="2035" spans="5:5">
      <c r="E2035" s="34"/>
    </row>
    <row r="2036" spans="5:5">
      <c r="E2036" s="34"/>
    </row>
    <row r="2037" spans="5:5">
      <c r="E2037" s="34"/>
    </row>
    <row r="2038" spans="5:5">
      <c r="E2038" s="34"/>
    </row>
    <row r="2039" spans="5:5">
      <c r="E2039" s="34"/>
    </row>
    <row r="2040" spans="5:5">
      <c r="E2040" s="34"/>
    </row>
    <row r="2041" spans="5:5">
      <c r="E2041" s="34"/>
    </row>
    <row r="2042" spans="5:5">
      <c r="E2042" s="34"/>
    </row>
    <row r="2043" spans="5:5">
      <c r="E2043" s="34"/>
    </row>
    <row r="2044" spans="5:5">
      <c r="E2044" s="34"/>
    </row>
    <row r="2045" spans="5:5">
      <c r="E2045" s="34"/>
    </row>
    <row r="2046" spans="5:5">
      <c r="E2046" s="34"/>
    </row>
    <row r="2047" spans="5:5">
      <c r="E2047" s="34"/>
    </row>
    <row r="2048" spans="5:5">
      <c r="E2048" s="34"/>
    </row>
    <row r="2049" spans="5:5">
      <c r="E2049" s="34"/>
    </row>
    <row r="2050" spans="5:5">
      <c r="E2050" s="34"/>
    </row>
    <row r="2051" spans="5:5">
      <c r="E2051" s="34"/>
    </row>
    <row r="2052" spans="5:5">
      <c r="E2052" s="34"/>
    </row>
    <row r="2053" spans="5:5">
      <c r="E2053" s="34"/>
    </row>
    <row r="2054" spans="5:5">
      <c r="E2054" s="34"/>
    </row>
    <row r="2055" spans="5:5">
      <c r="E2055" s="34"/>
    </row>
    <row r="2056" spans="5:5">
      <c r="E2056" s="34"/>
    </row>
    <row r="2057" spans="5:5">
      <c r="E2057" s="34"/>
    </row>
    <row r="2058" spans="5:5">
      <c r="E2058" s="34"/>
    </row>
    <row r="2059" spans="5:5">
      <c r="E2059" s="34"/>
    </row>
    <row r="2060" spans="5:5">
      <c r="E2060" s="34"/>
    </row>
    <row r="2061" spans="5:5">
      <c r="E2061" s="34"/>
    </row>
    <row r="2062" spans="5:5">
      <c r="E2062" s="34"/>
    </row>
    <row r="2063" spans="5:5">
      <c r="E2063" s="34"/>
    </row>
    <row r="2064" spans="5:5">
      <c r="E2064" s="34"/>
    </row>
    <row r="2065" spans="5:5">
      <c r="E2065" s="34"/>
    </row>
    <row r="2066" spans="5:5">
      <c r="E2066" s="34"/>
    </row>
    <row r="2067" spans="5:5">
      <c r="E2067" s="34"/>
    </row>
    <row r="2068" spans="5:5">
      <c r="E2068" s="34"/>
    </row>
    <row r="2069" spans="5:5">
      <c r="E2069" s="34"/>
    </row>
    <row r="2070" spans="5:5">
      <c r="E2070" s="34"/>
    </row>
    <row r="2071" spans="5:5">
      <c r="E2071" s="34"/>
    </row>
    <row r="2072" spans="5:5">
      <c r="E2072" s="34"/>
    </row>
    <row r="2073" spans="5:5">
      <c r="E2073" s="34"/>
    </row>
    <row r="2074" spans="5:5">
      <c r="E2074" s="34"/>
    </row>
    <row r="2075" spans="5:5">
      <c r="E2075" s="34"/>
    </row>
    <row r="2076" spans="5:5">
      <c r="E2076" s="34"/>
    </row>
    <row r="2077" spans="5:5">
      <c r="E2077" s="34"/>
    </row>
    <row r="2078" spans="5:5">
      <c r="E2078" s="34"/>
    </row>
    <row r="2079" spans="5:5">
      <c r="E2079" s="34"/>
    </row>
    <row r="2080" spans="5:5">
      <c r="E2080" s="34"/>
    </row>
    <row r="2081" spans="5:5">
      <c r="E2081" s="34"/>
    </row>
    <row r="2082" spans="5:5">
      <c r="E2082" s="34"/>
    </row>
    <row r="2083" spans="5:5">
      <c r="E2083" s="34"/>
    </row>
    <row r="2084" spans="5:5">
      <c r="E2084" s="34"/>
    </row>
    <row r="2085" spans="5:5">
      <c r="E2085" s="34"/>
    </row>
    <row r="2086" spans="5:5">
      <c r="E2086" s="34"/>
    </row>
    <row r="2087" spans="5:5">
      <c r="E2087" s="34"/>
    </row>
    <row r="2088" spans="5:5">
      <c r="E2088" s="34"/>
    </row>
    <row r="2089" spans="5:5">
      <c r="E2089" s="34"/>
    </row>
    <row r="2090" spans="5:5">
      <c r="E2090" s="34"/>
    </row>
    <row r="2091" spans="5:5">
      <c r="E2091" s="34"/>
    </row>
    <row r="2092" spans="5:5">
      <c r="E2092" s="34"/>
    </row>
    <row r="2093" spans="5:5">
      <c r="E2093" s="34"/>
    </row>
    <row r="2094" spans="5:5">
      <c r="E2094" s="34"/>
    </row>
    <row r="2095" spans="5:5">
      <c r="E2095" s="34"/>
    </row>
    <row r="2096" spans="5:5">
      <c r="E2096" s="34"/>
    </row>
    <row r="2097" spans="5:5">
      <c r="E2097" s="34"/>
    </row>
    <row r="2098" spans="5:5">
      <c r="E2098" s="34"/>
    </row>
    <row r="2099" spans="5:5">
      <c r="E2099" s="34"/>
    </row>
    <row r="2100" spans="5:5">
      <c r="E2100" s="34"/>
    </row>
    <row r="2101" spans="5:5">
      <c r="E2101" s="34"/>
    </row>
    <row r="2102" spans="5:5">
      <c r="E2102" s="34"/>
    </row>
    <row r="2103" spans="5:5">
      <c r="E2103" s="34"/>
    </row>
    <row r="2104" spans="5:5">
      <c r="E2104" s="34"/>
    </row>
    <row r="2105" spans="5:5">
      <c r="E2105" s="34"/>
    </row>
    <row r="2106" spans="5:5">
      <c r="E2106" s="34"/>
    </row>
    <row r="2107" spans="5:5">
      <c r="E2107" s="34"/>
    </row>
    <row r="2108" spans="5:5">
      <c r="E2108" s="34"/>
    </row>
    <row r="2109" spans="5:5">
      <c r="E2109" s="34"/>
    </row>
    <row r="2110" spans="5:5">
      <c r="E2110" s="34"/>
    </row>
    <row r="2111" spans="5:5">
      <c r="E2111" s="34"/>
    </row>
    <row r="2112" spans="5:5">
      <c r="E2112" s="34"/>
    </row>
    <row r="2113" spans="5:5">
      <c r="E2113" s="34"/>
    </row>
    <row r="2114" spans="5:5">
      <c r="E2114" s="34"/>
    </row>
    <row r="2115" spans="5:5">
      <c r="E2115" s="34"/>
    </row>
    <row r="2116" spans="5:5">
      <c r="E2116" s="34"/>
    </row>
    <row r="2117" spans="5:5">
      <c r="E2117" s="34"/>
    </row>
    <row r="2118" spans="5:5">
      <c r="E2118" s="34"/>
    </row>
    <row r="2119" spans="5:5">
      <c r="E2119" s="34"/>
    </row>
    <row r="2120" spans="5:5">
      <c r="E2120" s="34"/>
    </row>
    <row r="2121" spans="5:5">
      <c r="E2121" s="34"/>
    </row>
    <row r="2122" spans="5:5">
      <c r="E2122" s="34"/>
    </row>
    <row r="2123" spans="5:5">
      <c r="E2123" s="34"/>
    </row>
    <row r="2124" spans="5:5">
      <c r="E2124" s="34"/>
    </row>
    <row r="2125" spans="5:5">
      <c r="E2125" s="34"/>
    </row>
    <row r="2126" spans="5:5">
      <c r="E2126" s="34"/>
    </row>
    <row r="2127" spans="5:5">
      <c r="E2127" s="34"/>
    </row>
    <row r="2128" spans="5:5">
      <c r="E2128" s="34"/>
    </row>
    <row r="2129" spans="5:5">
      <c r="E2129" s="34"/>
    </row>
    <row r="2130" spans="5:5">
      <c r="E2130" s="34"/>
    </row>
    <row r="2131" spans="5:5">
      <c r="E2131" s="34"/>
    </row>
    <row r="2132" spans="5:5">
      <c r="E2132" s="34"/>
    </row>
    <row r="2133" spans="5:5">
      <c r="E2133" s="34"/>
    </row>
    <row r="2134" spans="5:5">
      <c r="E2134" s="34"/>
    </row>
    <row r="2135" spans="5:5">
      <c r="E2135" s="34"/>
    </row>
    <row r="2136" spans="5:5">
      <c r="E2136" s="34"/>
    </row>
    <row r="2137" spans="5:5">
      <c r="E2137" s="34"/>
    </row>
    <row r="2138" spans="5:5">
      <c r="E2138" s="34"/>
    </row>
    <row r="2139" spans="5:5">
      <c r="E2139" s="34"/>
    </row>
    <row r="2140" spans="5:5">
      <c r="E2140" s="34"/>
    </row>
    <row r="2141" spans="5:5">
      <c r="E2141" s="34"/>
    </row>
    <row r="2142" spans="5:5">
      <c r="E2142" s="34"/>
    </row>
    <row r="2143" spans="5:5">
      <c r="E2143" s="34"/>
    </row>
    <row r="2144" spans="5:5">
      <c r="E2144" s="34"/>
    </row>
    <row r="2145" spans="5:5">
      <c r="E2145" s="34"/>
    </row>
    <row r="2146" spans="5:5">
      <c r="E2146" s="34"/>
    </row>
    <row r="2147" spans="5:5">
      <c r="E2147" s="34"/>
    </row>
    <row r="2148" spans="5:5">
      <c r="E2148" s="34"/>
    </row>
    <row r="2149" spans="5:5">
      <c r="E2149" s="34"/>
    </row>
    <row r="2150" spans="5:5">
      <c r="E2150" s="34"/>
    </row>
    <row r="2151" spans="5:5">
      <c r="E2151" s="34"/>
    </row>
    <row r="2152" spans="5:5">
      <c r="E2152" s="34"/>
    </row>
    <row r="2153" spans="5:5">
      <c r="E2153" s="34"/>
    </row>
    <row r="2154" spans="5:5">
      <c r="E2154" s="34"/>
    </row>
    <row r="2155" spans="5:5">
      <c r="E2155" s="34"/>
    </row>
    <row r="2156" spans="5:5">
      <c r="E2156" s="34"/>
    </row>
    <row r="2157" spans="5:5">
      <c r="E2157" s="34"/>
    </row>
    <row r="2158" spans="5:5">
      <c r="E2158" s="34"/>
    </row>
    <row r="2159" spans="5:5">
      <c r="E2159" s="34"/>
    </row>
    <row r="2160" spans="5:5">
      <c r="E2160" s="34"/>
    </row>
    <row r="2161" spans="5:5">
      <c r="E2161" s="34"/>
    </row>
    <row r="2162" spans="5:5">
      <c r="E2162" s="34"/>
    </row>
    <row r="2163" spans="5:5">
      <c r="E2163" s="34"/>
    </row>
    <row r="2164" spans="5:5">
      <c r="E2164" s="34"/>
    </row>
    <row r="2165" spans="5:5">
      <c r="E2165" s="34"/>
    </row>
    <row r="2166" spans="5:5">
      <c r="E2166" s="34"/>
    </row>
    <row r="2167" spans="5:5">
      <c r="E2167" s="34"/>
    </row>
    <row r="2168" spans="5:5">
      <c r="E2168" s="34"/>
    </row>
    <row r="2169" spans="5:5">
      <c r="E2169" s="34"/>
    </row>
    <row r="2170" spans="5:5">
      <c r="E2170" s="34"/>
    </row>
    <row r="2171" spans="5:5">
      <c r="E2171" s="34"/>
    </row>
    <row r="2172" spans="5:5">
      <c r="E2172" s="34"/>
    </row>
    <row r="2173" spans="5:5">
      <c r="E2173" s="34"/>
    </row>
    <row r="2174" spans="5:5">
      <c r="E2174" s="34"/>
    </row>
    <row r="2175" spans="5:5">
      <c r="E2175" s="34"/>
    </row>
    <row r="2176" spans="5:5">
      <c r="E2176" s="34"/>
    </row>
    <row r="2177" spans="5:5">
      <c r="E2177" s="34"/>
    </row>
    <row r="2178" spans="5:5">
      <c r="E2178" s="34"/>
    </row>
    <row r="2179" spans="5:5">
      <c r="E2179" s="34"/>
    </row>
    <row r="2180" spans="5:5">
      <c r="E2180" s="34"/>
    </row>
    <row r="2181" spans="5:5">
      <c r="E2181" s="34"/>
    </row>
    <row r="2182" spans="5:5">
      <c r="E2182" s="34"/>
    </row>
    <row r="2183" spans="5:5">
      <c r="E2183" s="34"/>
    </row>
    <row r="2184" spans="5:5">
      <c r="E2184" s="34"/>
    </row>
    <row r="2185" spans="5:5">
      <c r="E2185" s="34"/>
    </row>
    <row r="2186" spans="5:5">
      <c r="E2186" s="34"/>
    </row>
    <row r="2187" spans="5:5">
      <c r="E2187" s="34"/>
    </row>
    <row r="2188" spans="5:5">
      <c r="E2188" s="34"/>
    </row>
    <row r="2189" spans="5:5">
      <c r="E2189" s="34"/>
    </row>
    <row r="2190" spans="5:5">
      <c r="E2190" s="34"/>
    </row>
    <row r="2191" spans="5:5">
      <c r="E2191" s="34"/>
    </row>
    <row r="2192" spans="5:5">
      <c r="E2192" s="34"/>
    </row>
    <row r="2193" spans="5:5">
      <c r="E2193" s="34"/>
    </row>
    <row r="2194" spans="5:5">
      <c r="E2194" s="34"/>
    </row>
    <row r="2195" spans="5:5">
      <c r="E2195" s="34"/>
    </row>
    <row r="2196" spans="5:5">
      <c r="E2196" s="34"/>
    </row>
    <row r="2197" spans="5:5">
      <c r="E2197" s="34"/>
    </row>
    <row r="2198" spans="5:5">
      <c r="E2198" s="34"/>
    </row>
    <row r="2199" spans="5:5">
      <c r="E2199" s="34"/>
    </row>
    <row r="2200" spans="5:5">
      <c r="E2200" s="34"/>
    </row>
    <row r="2201" spans="5:5">
      <c r="E2201" s="34"/>
    </row>
    <row r="2202" spans="5:5">
      <c r="E2202" s="34"/>
    </row>
    <row r="2203" spans="5:5">
      <c r="E2203" s="34"/>
    </row>
    <row r="2204" spans="5:5">
      <c r="E2204" s="34"/>
    </row>
    <row r="2205" spans="5:5">
      <c r="E2205" s="34"/>
    </row>
    <row r="2206" spans="5:5">
      <c r="E2206" s="34"/>
    </row>
    <row r="2207" spans="5:5">
      <c r="E2207" s="34"/>
    </row>
    <row r="2208" spans="5:5">
      <c r="E2208" s="34"/>
    </row>
    <row r="2209" spans="5:5">
      <c r="E2209" s="34"/>
    </row>
    <row r="2210" spans="5:5">
      <c r="E2210" s="34"/>
    </row>
    <row r="2211" spans="5:5">
      <c r="E2211" s="34"/>
    </row>
    <row r="2212" spans="5:5">
      <c r="E2212" s="34"/>
    </row>
    <row r="2213" spans="5:5">
      <c r="E2213" s="34"/>
    </row>
    <row r="2214" spans="5:5">
      <c r="E2214" s="34"/>
    </row>
    <row r="2215" spans="5:5">
      <c r="E2215" s="34"/>
    </row>
    <row r="2216" spans="5:5">
      <c r="E2216" s="34"/>
    </row>
    <row r="2217" spans="5:5">
      <c r="E2217" s="34"/>
    </row>
    <row r="2218" spans="5:5">
      <c r="E2218" s="34"/>
    </row>
    <row r="2219" spans="5:5">
      <c r="E2219" s="34"/>
    </row>
    <row r="2220" spans="5:5">
      <c r="E2220" s="34"/>
    </row>
    <row r="2221" spans="5:5">
      <c r="E2221" s="34"/>
    </row>
    <row r="2222" spans="5:5">
      <c r="E2222" s="34"/>
    </row>
    <row r="2223" spans="5:5">
      <c r="E2223" s="34"/>
    </row>
    <row r="2224" spans="5:5">
      <c r="E2224" s="34"/>
    </row>
    <row r="2225" spans="5:5">
      <c r="E2225" s="34"/>
    </row>
    <row r="2226" spans="5:5">
      <c r="E2226" s="34"/>
    </row>
    <row r="2227" spans="5:5">
      <c r="E2227" s="34"/>
    </row>
    <row r="2228" spans="5:5">
      <c r="E2228" s="34"/>
    </row>
    <row r="2229" spans="5:5">
      <c r="E2229" s="34"/>
    </row>
    <row r="2230" spans="5:5">
      <c r="E2230" s="34"/>
    </row>
    <row r="2231" spans="5:5">
      <c r="E2231" s="34"/>
    </row>
    <row r="2232" spans="5:5">
      <c r="E2232" s="34"/>
    </row>
    <row r="2233" spans="5:5">
      <c r="E2233" s="34"/>
    </row>
    <row r="2234" spans="5:5">
      <c r="E2234" s="34"/>
    </row>
    <row r="2235" spans="5:5">
      <c r="E2235" s="34"/>
    </row>
    <row r="2236" spans="5:5">
      <c r="E2236" s="34"/>
    </row>
    <row r="2237" spans="5:5">
      <c r="E2237" s="34"/>
    </row>
    <row r="2238" spans="5:5">
      <c r="E2238" s="34"/>
    </row>
    <row r="2239" spans="5:5">
      <c r="E2239" s="34"/>
    </row>
    <row r="2240" spans="5:5">
      <c r="E2240" s="34"/>
    </row>
    <row r="2241" spans="5:5">
      <c r="E2241" s="34"/>
    </row>
    <row r="2242" spans="5:5">
      <c r="E2242" s="34"/>
    </row>
    <row r="2243" spans="5:5">
      <c r="E2243" s="34"/>
    </row>
    <row r="2244" spans="5:5">
      <c r="E2244" s="34"/>
    </row>
    <row r="2245" spans="5:5">
      <c r="E2245" s="34"/>
    </row>
    <row r="2246" spans="5:5">
      <c r="E2246" s="34"/>
    </row>
    <row r="2247" spans="5:5">
      <c r="E2247" s="34"/>
    </row>
    <row r="2248" spans="5:5">
      <c r="E2248" s="34"/>
    </row>
    <row r="2249" spans="5:5">
      <c r="E2249" s="34"/>
    </row>
    <row r="2250" spans="5:5">
      <c r="E2250" s="34"/>
    </row>
    <row r="2251" spans="5:5">
      <c r="E2251" s="34"/>
    </row>
    <row r="2252" spans="5:5">
      <c r="E2252" s="34"/>
    </row>
    <row r="2253" spans="5:5">
      <c r="E2253" s="34"/>
    </row>
    <row r="2254" spans="5:5">
      <c r="E2254" s="34"/>
    </row>
    <row r="2255" spans="5:5">
      <c r="E2255" s="34"/>
    </row>
    <row r="2256" spans="5:5">
      <c r="E2256" s="34"/>
    </row>
    <row r="2257" spans="5:5">
      <c r="E2257" s="34"/>
    </row>
    <row r="2258" spans="5:5">
      <c r="E2258" s="34"/>
    </row>
    <row r="2259" spans="5:5">
      <c r="E2259" s="34"/>
    </row>
    <row r="2260" spans="5:5">
      <c r="E2260" s="34"/>
    </row>
    <row r="2261" spans="5:5">
      <c r="E2261" s="34"/>
    </row>
    <row r="2262" spans="5:5">
      <c r="E2262" s="34"/>
    </row>
    <row r="2263" spans="5:5">
      <c r="E2263" s="34"/>
    </row>
    <row r="2264" spans="5:5">
      <c r="E2264" s="34"/>
    </row>
    <row r="2265" spans="5:5">
      <c r="E2265" s="34"/>
    </row>
    <row r="2266" spans="5:5">
      <c r="E2266" s="34"/>
    </row>
    <row r="2267" spans="5:5">
      <c r="E2267" s="34"/>
    </row>
    <row r="2268" spans="5:5">
      <c r="E2268" s="34"/>
    </row>
    <row r="2269" spans="5:5">
      <c r="E2269" s="34"/>
    </row>
    <row r="2270" spans="5:5">
      <c r="E2270" s="34"/>
    </row>
    <row r="2271" spans="5:5">
      <c r="E2271" s="34"/>
    </row>
    <row r="2272" spans="5:5">
      <c r="E2272" s="34"/>
    </row>
    <row r="2273" spans="5:5">
      <c r="E2273" s="34"/>
    </row>
    <row r="2274" spans="5:5">
      <c r="E2274" s="34"/>
    </row>
    <row r="2275" spans="5:5">
      <c r="E2275" s="34"/>
    </row>
    <row r="2276" spans="5:5">
      <c r="E2276" s="34"/>
    </row>
    <row r="2277" spans="5:5">
      <c r="E2277" s="34"/>
    </row>
    <row r="2278" spans="5:5">
      <c r="E2278" s="34"/>
    </row>
    <row r="2279" spans="5:5">
      <c r="E2279" s="34"/>
    </row>
    <row r="2280" spans="5:5">
      <c r="E2280" s="34"/>
    </row>
    <row r="2281" spans="5:5">
      <c r="E2281" s="34"/>
    </row>
    <row r="2282" spans="5:5">
      <c r="E2282" s="34"/>
    </row>
    <row r="2283" spans="5:5">
      <c r="E2283" s="34"/>
    </row>
    <row r="2284" spans="5:5">
      <c r="E2284" s="34"/>
    </row>
    <row r="2285" spans="5:5">
      <c r="E2285" s="34"/>
    </row>
    <row r="2286" spans="5:5">
      <c r="E2286" s="34"/>
    </row>
    <row r="2287" spans="5:5">
      <c r="E2287" s="34"/>
    </row>
    <row r="2288" spans="5:5">
      <c r="E2288" s="34"/>
    </row>
    <row r="2289" spans="5:5">
      <c r="E2289" s="34"/>
    </row>
    <row r="2290" spans="5:5">
      <c r="E2290" s="34"/>
    </row>
    <row r="2291" spans="5:5">
      <c r="E2291" s="34"/>
    </row>
    <row r="2292" spans="5:5">
      <c r="E2292" s="34"/>
    </row>
    <row r="2293" spans="5:5">
      <c r="E2293" s="34"/>
    </row>
    <row r="2294" spans="5:5">
      <c r="E2294" s="34"/>
    </row>
    <row r="2295" spans="5:5">
      <c r="E2295" s="34"/>
    </row>
    <row r="2296" spans="5:5">
      <c r="E2296" s="34"/>
    </row>
    <row r="2297" spans="5:5">
      <c r="E2297" s="34"/>
    </row>
    <row r="2298" spans="5:5">
      <c r="E2298" s="34"/>
    </row>
    <row r="2299" spans="5:5">
      <c r="E2299" s="34"/>
    </row>
    <row r="2300" spans="5:5">
      <c r="E2300" s="34"/>
    </row>
    <row r="2301" spans="5:5">
      <c r="E2301" s="34"/>
    </row>
    <row r="2302" spans="5:5">
      <c r="E2302" s="34"/>
    </row>
    <row r="2303" spans="5:5">
      <c r="E2303" s="34"/>
    </row>
    <row r="2304" spans="5:5">
      <c r="E2304" s="34"/>
    </row>
    <row r="2305" spans="5:5">
      <c r="E2305" s="34"/>
    </row>
    <row r="2306" spans="5:5">
      <c r="E2306" s="34"/>
    </row>
    <row r="2307" spans="5:5">
      <c r="E2307" s="34"/>
    </row>
    <row r="2308" spans="5:5">
      <c r="E2308" s="34"/>
    </row>
    <row r="2309" spans="5:5">
      <c r="E2309" s="34"/>
    </row>
    <row r="2310" spans="5:5">
      <c r="E2310" s="34"/>
    </row>
    <row r="2311" spans="5:5">
      <c r="E2311" s="34"/>
    </row>
    <row r="2312" spans="5:5">
      <c r="E2312" s="34"/>
    </row>
    <row r="2313" spans="5:5">
      <c r="E2313" s="34"/>
    </row>
    <row r="2314" spans="5:5">
      <c r="E2314" s="34"/>
    </row>
    <row r="2315" spans="5:5">
      <c r="E2315" s="34"/>
    </row>
    <row r="2316" spans="5:5">
      <c r="E2316" s="34"/>
    </row>
    <row r="2317" spans="5:5">
      <c r="E2317" s="34"/>
    </row>
    <row r="2318" spans="5:5">
      <c r="E2318" s="34"/>
    </row>
    <row r="2319" spans="5:5">
      <c r="E2319" s="34"/>
    </row>
    <row r="2320" spans="5:5">
      <c r="E2320" s="34"/>
    </row>
    <row r="2321" spans="5:5">
      <c r="E2321" s="34"/>
    </row>
    <row r="2322" spans="5:5">
      <c r="E2322" s="34"/>
    </row>
    <row r="2323" spans="5:5">
      <c r="E2323" s="34"/>
    </row>
    <row r="2324" spans="5:5">
      <c r="E2324" s="34"/>
    </row>
    <row r="2325" spans="5:5">
      <c r="E2325" s="34"/>
    </row>
    <row r="2326" spans="5:5">
      <c r="E2326" s="34"/>
    </row>
    <row r="2327" spans="5:5">
      <c r="E2327" s="34"/>
    </row>
    <row r="2328" spans="5:5">
      <c r="E2328" s="34"/>
    </row>
    <row r="2329" spans="5:5">
      <c r="E2329" s="34"/>
    </row>
    <row r="2330" spans="5:5">
      <c r="E2330" s="34"/>
    </row>
    <row r="2331" spans="5:5">
      <c r="E2331" s="34"/>
    </row>
    <row r="2332" spans="5:5">
      <c r="E2332" s="34"/>
    </row>
    <row r="2333" spans="5:5">
      <c r="E2333" s="34"/>
    </row>
    <row r="2334" spans="5:5">
      <c r="E2334" s="34"/>
    </row>
    <row r="2335" spans="5:5">
      <c r="E2335" s="34"/>
    </row>
    <row r="2336" spans="5:5">
      <c r="E2336" s="34"/>
    </row>
    <row r="2337" spans="5:5">
      <c r="E2337" s="34"/>
    </row>
    <row r="2338" spans="5:5">
      <c r="E2338" s="34"/>
    </row>
    <row r="2339" spans="5:5">
      <c r="E2339" s="34"/>
    </row>
    <row r="2340" spans="5:5">
      <c r="E2340" s="34"/>
    </row>
    <row r="2341" spans="5:5">
      <c r="E2341" s="34"/>
    </row>
    <row r="2342" spans="5:5">
      <c r="E2342" s="34"/>
    </row>
    <row r="2343" spans="5:5">
      <c r="E2343" s="34"/>
    </row>
    <row r="2344" spans="5:5">
      <c r="E2344" s="34"/>
    </row>
    <row r="2345" spans="5:5">
      <c r="E2345" s="34"/>
    </row>
    <row r="2346" spans="5:5">
      <c r="E2346" s="34"/>
    </row>
    <row r="2347" spans="5:5">
      <c r="E2347" s="34"/>
    </row>
    <row r="2348" spans="5:5">
      <c r="E2348" s="34"/>
    </row>
    <row r="2349" spans="5:5">
      <c r="E2349" s="34"/>
    </row>
    <row r="2350" spans="5:5">
      <c r="E2350" s="34"/>
    </row>
    <row r="2351" spans="5:5">
      <c r="E2351" s="34"/>
    </row>
    <row r="2352" spans="5:5">
      <c r="E2352" s="34"/>
    </row>
    <row r="2353" spans="5:5">
      <c r="E2353" s="34"/>
    </row>
    <row r="2354" spans="5:5">
      <c r="E2354" s="34"/>
    </row>
    <row r="2355" spans="5:5">
      <c r="E2355" s="34"/>
    </row>
    <row r="2356" spans="5:5">
      <c r="E2356" s="34"/>
    </row>
    <row r="2357" spans="5:5">
      <c r="E2357" s="34"/>
    </row>
    <row r="2358" spans="5:5">
      <c r="E2358" s="34"/>
    </row>
    <row r="2359" spans="5:5">
      <c r="E2359" s="34"/>
    </row>
    <row r="2360" spans="5:5">
      <c r="E2360" s="34"/>
    </row>
    <row r="2361" spans="5:5">
      <c r="E2361" s="34"/>
    </row>
    <row r="2362" spans="5:5">
      <c r="E2362" s="34"/>
    </row>
    <row r="2363" spans="5:5">
      <c r="E2363" s="34"/>
    </row>
    <row r="2364" spans="5:5">
      <c r="E2364" s="34"/>
    </row>
    <row r="2365" spans="5:5">
      <c r="E2365" s="34"/>
    </row>
    <row r="2366" spans="5:5">
      <c r="E2366" s="34"/>
    </row>
    <row r="2367" spans="5:5">
      <c r="E2367" s="34"/>
    </row>
    <row r="2368" spans="5:5">
      <c r="E2368" s="34"/>
    </row>
    <row r="2369" spans="5:5">
      <c r="E2369" s="34"/>
    </row>
    <row r="2370" spans="5:5">
      <c r="E2370" s="34"/>
    </row>
    <row r="2371" spans="5:5">
      <c r="E2371" s="34"/>
    </row>
    <row r="2372" spans="5:5">
      <c r="E2372" s="34"/>
    </row>
    <row r="2373" spans="5:5">
      <c r="E2373" s="34"/>
    </row>
    <row r="2374" spans="5:5">
      <c r="E2374" s="34"/>
    </row>
    <row r="2375" spans="5:5">
      <c r="E2375" s="34"/>
    </row>
    <row r="2376" spans="5:5">
      <c r="E2376" s="34"/>
    </row>
    <row r="2377" spans="5:5">
      <c r="E2377" s="34"/>
    </row>
    <row r="2378" spans="5:5">
      <c r="E2378" s="34"/>
    </row>
    <row r="2379" spans="5:5">
      <c r="E2379" s="34"/>
    </row>
    <row r="2380" spans="5:5">
      <c r="E2380" s="34"/>
    </row>
    <row r="2381" spans="5:5">
      <c r="E2381" s="34"/>
    </row>
    <row r="2382" spans="5:5">
      <c r="E2382" s="34"/>
    </row>
    <row r="2383" spans="5:5">
      <c r="E2383" s="34"/>
    </row>
    <row r="2384" spans="5:5">
      <c r="E2384" s="34"/>
    </row>
    <row r="2385" spans="5:5">
      <c r="E2385" s="34"/>
    </row>
    <row r="2386" spans="5:5">
      <c r="E2386" s="34"/>
    </row>
    <row r="2387" spans="5:5">
      <c r="E2387" s="34"/>
    </row>
    <row r="2388" spans="5:5">
      <c r="E2388" s="34"/>
    </row>
    <row r="2389" spans="5:5">
      <c r="E2389" s="34"/>
    </row>
    <row r="2390" spans="5:5">
      <c r="E2390" s="34"/>
    </row>
    <row r="2391" spans="5:5">
      <c r="E2391" s="34"/>
    </row>
    <row r="2392" spans="5:5">
      <c r="E2392" s="34"/>
    </row>
    <row r="2393" spans="5:5">
      <c r="E2393" s="34"/>
    </row>
    <row r="2394" spans="5:5">
      <c r="E2394" s="34"/>
    </row>
    <row r="2395" spans="5:5">
      <c r="E2395" s="34"/>
    </row>
    <row r="2396" spans="5:5">
      <c r="E2396" s="34"/>
    </row>
    <row r="2397" spans="5:5">
      <c r="E2397" s="34"/>
    </row>
    <row r="2398" spans="5:5">
      <c r="E2398" s="34"/>
    </row>
    <row r="2399" spans="5:5">
      <c r="E2399" s="34"/>
    </row>
    <row r="2400" spans="5:5">
      <c r="E2400" s="34"/>
    </row>
    <row r="2401" spans="5:5">
      <c r="E2401" s="34"/>
    </row>
    <row r="2402" spans="5:5">
      <c r="E2402" s="34"/>
    </row>
    <row r="2403" spans="5:5">
      <c r="E2403" s="34"/>
    </row>
    <row r="2404" spans="5:5">
      <c r="E2404" s="34"/>
    </row>
    <row r="2405" spans="5:5">
      <c r="E2405" s="34"/>
    </row>
    <row r="2406" spans="5:5">
      <c r="E2406" s="34"/>
    </row>
    <row r="2407" spans="5:5">
      <c r="E2407" s="34"/>
    </row>
    <row r="2408" spans="5:5">
      <c r="E2408" s="34"/>
    </row>
    <row r="2409" spans="5:5">
      <c r="E2409" s="34"/>
    </row>
    <row r="2410" spans="5:5">
      <c r="E2410" s="34"/>
    </row>
    <row r="2411" spans="5:5">
      <c r="E2411" s="34"/>
    </row>
    <row r="2412" spans="5:5">
      <c r="E2412" s="34"/>
    </row>
    <row r="2413" spans="5:5">
      <c r="E2413" s="34"/>
    </row>
    <row r="2414" spans="5:5">
      <c r="E2414" s="34"/>
    </row>
    <row r="2415" spans="5:5">
      <c r="E2415" s="34"/>
    </row>
    <row r="2416" spans="5:5">
      <c r="E2416" s="34"/>
    </row>
    <row r="2417" spans="5:5">
      <c r="E2417" s="34"/>
    </row>
    <row r="2418" spans="5:5">
      <c r="E2418" s="34"/>
    </row>
    <row r="2419" spans="5:5">
      <c r="E2419" s="34"/>
    </row>
    <row r="2420" spans="5:5">
      <c r="E2420" s="34"/>
    </row>
    <row r="2421" spans="5:5">
      <c r="E2421" s="34"/>
    </row>
    <row r="2422" spans="5:5">
      <c r="E2422" s="34"/>
    </row>
    <row r="2423" spans="5:5">
      <c r="E2423" s="34"/>
    </row>
    <row r="2424" spans="5:5">
      <c r="E2424" s="34"/>
    </row>
    <row r="2425" spans="5:5">
      <c r="E2425" s="34"/>
    </row>
    <row r="2426" spans="5:5">
      <c r="E2426" s="34"/>
    </row>
    <row r="2427" spans="5:5">
      <c r="E2427" s="34"/>
    </row>
    <row r="2428" spans="5:5">
      <c r="E2428" s="34"/>
    </row>
    <row r="2429" spans="5:5">
      <c r="E2429" s="34"/>
    </row>
    <row r="2430" spans="5:5">
      <c r="E2430" s="34"/>
    </row>
    <row r="2431" spans="5:5">
      <c r="E2431" s="34"/>
    </row>
    <row r="2432" spans="5:5">
      <c r="E2432" s="34"/>
    </row>
    <row r="2433" spans="5:5">
      <c r="E2433" s="34"/>
    </row>
    <row r="2434" spans="5:5">
      <c r="E2434" s="34"/>
    </row>
    <row r="2435" spans="5:5">
      <c r="E2435" s="34"/>
    </row>
    <row r="2436" spans="5:5">
      <c r="E2436" s="34"/>
    </row>
    <row r="2437" spans="5:5">
      <c r="E2437" s="34"/>
    </row>
    <row r="2438" spans="5:5">
      <c r="E2438" s="34"/>
    </row>
    <row r="2439" spans="5:5">
      <c r="E2439" s="34"/>
    </row>
    <row r="2440" spans="5:5">
      <c r="E2440" s="34"/>
    </row>
    <row r="2441" spans="5:5">
      <c r="E2441" s="34"/>
    </row>
    <row r="2442" spans="5:5">
      <c r="E2442" s="34"/>
    </row>
    <row r="2443" spans="5:5">
      <c r="E2443" s="34"/>
    </row>
    <row r="2444" spans="5:5">
      <c r="E2444" s="34"/>
    </row>
    <row r="2445" spans="5:5">
      <c r="E2445" s="34"/>
    </row>
    <row r="2446" spans="5:5">
      <c r="E2446" s="34"/>
    </row>
    <row r="2447" spans="5:5">
      <c r="E2447" s="34"/>
    </row>
    <row r="2448" spans="5:5">
      <c r="E2448" s="34"/>
    </row>
    <row r="2449" spans="5:5">
      <c r="E2449" s="34"/>
    </row>
    <row r="2450" spans="5:5">
      <c r="E2450" s="34"/>
    </row>
    <row r="2451" spans="5:5">
      <c r="E2451" s="34"/>
    </row>
    <row r="2452" spans="5:5">
      <c r="E2452" s="34"/>
    </row>
    <row r="2453" spans="5:5">
      <c r="E2453" s="34"/>
    </row>
    <row r="2454" spans="5:5">
      <c r="E2454" s="34"/>
    </row>
    <row r="2455" spans="5:5">
      <c r="E2455" s="34"/>
    </row>
    <row r="2456" spans="5:5">
      <c r="E2456" s="34"/>
    </row>
    <row r="2457" spans="5:5">
      <c r="E2457" s="34"/>
    </row>
    <row r="2458" spans="5:5">
      <c r="E2458" s="34"/>
    </row>
    <row r="2459" spans="5:5">
      <c r="E2459" s="34"/>
    </row>
    <row r="2460" spans="5:5">
      <c r="E2460" s="34"/>
    </row>
    <row r="2461" spans="5:5">
      <c r="E2461" s="34"/>
    </row>
    <row r="2462" spans="5:5">
      <c r="E2462" s="34"/>
    </row>
    <row r="2463" spans="5:5">
      <c r="E2463" s="34"/>
    </row>
    <row r="2464" spans="5:5">
      <c r="E2464" s="34"/>
    </row>
    <row r="2465" spans="5:5">
      <c r="E2465" s="34"/>
    </row>
    <row r="2466" spans="5:5">
      <c r="E2466" s="34"/>
    </row>
    <row r="2467" spans="5:5">
      <c r="E2467" s="34"/>
    </row>
    <row r="2468" spans="5:5">
      <c r="E2468" s="34"/>
    </row>
    <row r="2469" spans="5:5">
      <c r="E2469" s="34"/>
    </row>
    <row r="2470" spans="5:5">
      <c r="E2470" s="34"/>
    </row>
    <row r="2471" spans="5:5">
      <c r="E2471" s="34"/>
    </row>
    <row r="2472" spans="5:5">
      <c r="E2472" s="34"/>
    </row>
    <row r="2473" spans="5:5">
      <c r="E2473" s="34"/>
    </row>
    <row r="2474" spans="5:5">
      <c r="E2474" s="34"/>
    </row>
    <row r="2475" spans="5:5">
      <c r="E2475" s="34"/>
    </row>
    <row r="2476" spans="5:5">
      <c r="E2476" s="34"/>
    </row>
    <row r="2477" spans="5:5">
      <c r="E2477" s="34"/>
    </row>
    <row r="2478" spans="5:5">
      <c r="E2478" s="34"/>
    </row>
    <row r="2479" spans="5:5">
      <c r="E2479" s="34"/>
    </row>
    <row r="2480" spans="5:5">
      <c r="E2480" s="34"/>
    </row>
    <row r="2481" spans="5:5">
      <c r="E2481" s="34"/>
    </row>
    <row r="2482" spans="5:5">
      <c r="E2482" s="34"/>
    </row>
    <row r="2483" spans="5:5">
      <c r="E2483" s="34"/>
    </row>
    <row r="2484" spans="5:5">
      <c r="E2484" s="34"/>
    </row>
    <row r="2485" spans="5:5">
      <c r="E2485" s="34"/>
    </row>
    <row r="2486" spans="5:5">
      <c r="E2486" s="34"/>
    </row>
    <row r="2487" spans="5:5">
      <c r="E2487" s="34"/>
    </row>
    <row r="2488" spans="5:5">
      <c r="E2488" s="34"/>
    </row>
    <row r="2489" spans="5:5">
      <c r="E2489" s="34"/>
    </row>
    <row r="2490" spans="5:5">
      <c r="E2490" s="34"/>
    </row>
    <row r="2491" spans="5:5">
      <c r="E2491" s="34"/>
    </row>
    <row r="2492" spans="5:5">
      <c r="E2492" s="34"/>
    </row>
    <row r="2493" spans="5:5">
      <c r="E2493" s="34"/>
    </row>
    <row r="2494" spans="5:5">
      <c r="E2494" s="34"/>
    </row>
    <row r="2495" spans="5:5">
      <c r="E2495" s="34"/>
    </row>
    <row r="2496" spans="5:5">
      <c r="E2496" s="34"/>
    </row>
    <row r="2497" spans="5:5">
      <c r="E2497" s="34"/>
    </row>
    <row r="2498" spans="5:5">
      <c r="E2498" s="34"/>
    </row>
    <row r="2499" spans="5:5">
      <c r="E2499" s="34"/>
    </row>
    <row r="2500" spans="5:5">
      <c r="E2500" s="34"/>
    </row>
    <row r="2501" spans="5:5">
      <c r="E2501" s="34"/>
    </row>
    <row r="2502" spans="5:5">
      <c r="E2502" s="34"/>
    </row>
    <row r="2503" spans="5:5">
      <c r="E2503" s="34"/>
    </row>
    <row r="2504" spans="5:5">
      <c r="E2504" s="34"/>
    </row>
    <row r="2505" spans="5:5">
      <c r="E2505" s="34"/>
    </row>
    <row r="2506" spans="5:5">
      <c r="E2506" s="34"/>
    </row>
    <row r="2507" spans="5:5">
      <c r="E2507" s="34"/>
    </row>
    <row r="2508" spans="5:5">
      <c r="E2508" s="34"/>
    </row>
    <row r="2509" spans="5:5">
      <c r="E2509" s="34"/>
    </row>
    <row r="2510" spans="5:5">
      <c r="E2510" s="34"/>
    </row>
    <row r="2511" spans="5:5">
      <c r="E2511" s="34"/>
    </row>
    <row r="2512" spans="5:5">
      <c r="E2512" s="34"/>
    </row>
    <row r="2513" spans="5:5">
      <c r="E2513" s="34"/>
    </row>
    <row r="2514" spans="5:5">
      <c r="E2514" s="34"/>
    </row>
    <row r="2515" spans="5:5">
      <c r="E2515" s="34"/>
    </row>
    <row r="2516" spans="5:5">
      <c r="E2516" s="34"/>
    </row>
    <row r="2517" spans="5:5">
      <c r="E2517" s="34"/>
    </row>
    <row r="2518" spans="5:5">
      <c r="E2518" s="34"/>
    </row>
    <row r="2519" spans="5:5">
      <c r="E2519" s="34"/>
    </row>
    <row r="2520" spans="5:5">
      <c r="E2520" s="34"/>
    </row>
    <row r="2521" spans="5:5">
      <c r="E2521" s="34"/>
    </row>
    <row r="2522" spans="5:5">
      <c r="E2522" s="34"/>
    </row>
    <row r="2523" spans="5:5">
      <c r="E2523" s="34"/>
    </row>
    <row r="2524" spans="5:5">
      <c r="E2524" s="34"/>
    </row>
    <row r="2525" spans="5:5">
      <c r="E2525" s="34"/>
    </row>
    <row r="2526" spans="5:5">
      <c r="E2526" s="34"/>
    </row>
    <row r="2527" spans="5:5">
      <c r="E2527" s="34"/>
    </row>
    <row r="2528" spans="5:5">
      <c r="E2528" s="34"/>
    </row>
    <row r="2529" spans="5:5">
      <c r="E2529" s="34"/>
    </row>
    <row r="2530" spans="5:5">
      <c r="E2530" s="34"/>
    </row>
    <row r="2531" spans="5:5">
      <c r="E2531" s="34"/>
    </row>
    <row r="2532" spans="5:5">
      <c r="E2532" s="34"/>
    </row>
    <row r="2533" spans="5:5">
      <c r="E2533" s="34"/>
    </row>
    <row r="2534" spans="5:5">
      <c r="E2534" s="34"/>
    </row>
    <row r="2535" spans="5:5">
      <c r="E2535" s="34"/>
    </row>
    <row r="2536" spans="5:5">
      <c r="E2536" s="34"/>
    </row>
    <row r="2537" spans="5:5">
      <c r="E2537" s="34"/>
    </row>
    <row r="2538" spans="5:5">
      <c r="E2538" s="34"/>
    </row>
    <row r="2539" spans="5:5">
      <c r="E2539" s="34"/>
    </row>
    <row r="2540" spans="5:5">
      <c r="E2540" s="34"/>
    </row>
    <row r="2541" spans="5:5">
      <c r="E2541" s="34"/>
    </row>
    <row r="2542" spans="5:5">
      <c r="E2542" s="34"/>
    </row>
    <row r="2543" spans="5:5">
      <c r="E2543" s="34"/>
    </row>
    <row r="2544" spans="5:5">
      <c r="E2544" s="34"/>
    </row>
    <row r="2545" spans="5:5">
      <c r="E2545" s="34"/>
    </row>
    <row r="2546" spans="5:5">
      <c r="E2546" s="34"/>
    </row>
    <row r="2547" spans="5:5">
      <c r="E2547" s="34"/>
    </row>
    <row r="2548" spans="5:5">
      <c r="E2548" s="34"/>
    </row>
    <row r="2549" spans="5:5">
      <c r="E2549" s="34"/>
    </row>
    <row r="2550" spans="5:5">
      <c r="E2550" s="34"/>
    </row>
    <row r="2551" spans="5:5">
      <c r="E2551" s="34"/>
    </row>
    <row r="2552" spans="5:5">
      <c r="E2552" s="34"/>
    </row>
    <row r="2553" spans="5:5">
      <c r="E2553" s="34"/>
    </row>
    <row r="2554" spans="5:5">
      <c r="E2554" s="34"/>
    </row>
    <row r="2555" spans="5:5">
      <c r="E2555" s="34"/>
    </row>
    <row r="2556" spans="5:5">
      <c r="E2556" s="34"/>
    </row>
    <row r="2557" spans="5:5">
      <c r="E2557" s="34"/>
    </row>
    <row r="2558" spans="5:5">
      <c r="E2558" s="34"/>
    </row>
    <row r="2559" spans="5:5">
      <c r="E2559" s="34"/>
    </row>
    <row r="2560" spans="5:5">
      <c r="E2560" s="34"/>
    </row>
    <row r="2561" spans="5:5">
      <c r="E2561" s="34"/>
    </row>
    <row r="2562" spans="5:5">
      <c r="E2562" s="34"/>
    </row>
    <row r="2563" spans="5:5">
      <c r="E2563" s="34"/>
    </row>
    <row r="2564" spans="5:5">
      <c r="E2564" s="34"/>
    </row>
    <row r="2565" spans="5:5">
      <c r="E2565" s="34"/>
    </row>
    <row r="2566" spans="5:5">
      <c r="E2566" s="34"/>
    </row>
    <row r="2567" spans="5:5">
      <c r="E2567" s="34"/>
    </row>
    <row r="2568" spans="5:5">
      <c r="E2568" s="34"/>
    </row>
    <row r="2569" spans="5:5">
      <c r="E2569" s="34"/>
    </row>
    <row r="2570" spans="5:5">
      <c r="E2570" s="34"/>
    </row>
    <row r="2571" spans="5:5">
      <c r="E2571" s="34"/>
    </row>
    <row r="2572" spans="5:5">
      <c r="E2572" s="34"/>
    </row>
    <row r="2573" spans="5:5">
      <c r="E2573" s="34"/>
    </row>
    <row r="2574" spans="5:5">
      <c r="E2574" s="34"/>
    </row>
    <row r="2575" spans="5:5">
      <c r="E2575" s="34"/>
    </row>
    <row r="2576" spans="5:5">
      <c r="E2576" s="34"/>
    </row>
    <row r="2577" spans="5:5">
      <c r="E2577" s="34"/>
    </row>
    <row r="2578" spans="5:5">
      <c r="E2578" s="34"/>
    </row>
    <row r="2579" spans="5:5">
      <c r="E2579" s="34"/>
    </row>
    <row r="2580" spans="5:5">
      <c r="E2580" s="34"/>
    </row>
    <row r="2581" spans="5:5">
      <c r="E2581" s="34"/>
    </row>
    <row r="2582" spans="5:5">
      <c r="E2582" s="34"/>
    </row>
    <row r="2583" spans="5:5">
      <c r="E2583" s="34"/>
    </row>
    <row r="2584" spans="5:5">
      <c r="E2584" s="34"/>
    </row>
    <row r="2585" spans="5:5">
      <c r="E2585" s="34"/>
    </row>
    <row r="2586" spans="5:5">
      <c r="E2586" s="34"/>
    </row>
    <row r="2587" spans="5:5">
      <c r="E2587" s="34"/>
    </row>
    <row r="2588" spans="5:5">
      <c r="E2588" s="34"/>
    </row>
    <row r="2589" spans="5:5">
      <c r="E2589" s="34"/>
    </row>
    <row r="2590" spans="5:5">
      <c r="E2590" s="34"/>
    </row>
    <row r="2591" spans="5:5">
      <c r="E2591" s="34"/>
    </row>
    <row r="2592" spans="5:5">
      <c r="E2592" s="34"/>
    </row>
    <row r="2593" spans="5:5">
      <c r="E2593" s="34"/>
    </row>
    <row r="2594" spans="5:5">
      <c r="E2594" s="34"/>
    </row>
    <row r="2595" spans="5:5">
      <c r="E2595" s="34"/>
    </row>
    <row r="2596" spans="5:5">
      <c r="E2596" s="34"/>
    </row>
    <row r="2597" spans="5:5">
      <c r="E2597" s="34"/>
    </row>
    <row r="2598" spans="5:5">
      <c r="E2598" s="34"/>
    </row>
    <row r="2599" spans="5:5">
      <c r="E2599" s="34"/>
    </row>
    <row r="2600" spans="5:5">
      <c r="E2600" s="34"/>
    </row>
    <row r="2601" spans="5:5">
      <c r="E2601" s="34"/>
    </row>
    <row r="2602" spans="5:5">
      <c r="E2602" s="34"/>
    </row>
    <row r="2603" spans="5:5">
      <c r="E2603" s="34"/>
    </row>
    <row r="2604" spans="5:5">
      <c r="E2604" s="34"/>
    </row>
    <row r="2605" spans="5:5">
      <c r="E2605" s="34"/>
    </row>
    <row r="2606" spans="5:5">
      <c r="E2606" s="34"/>
    </row>
    <row r="2607" spans="5:5">
      <c r="E2607" s="34"/>
    </row>
    <row r="2608" spans="5:5">
      <c r="E2608" s="34"/>
    </row>
    <row r="2609" spans="5:5">
      <c r="E2609" s="34"/>
    </row>
    <row r="2610" spans="5:5">
      <c r="E2610" s="34"/>
    </row>
    <row r="2611" spans="5:5">
      <c r="E2611" s="34"/>
    </row>
    <row r="2612" spans="5:5">
      <c r="E2612" s="34"/>
    </row>
    <row r="2613" spans="5:5">
      <c r="E2613" s="34"/>
    </row>
    <row r="2614" spans="5:5">
      <c r="E2614" s="34"/>
    </row>
    <row r="2615" spans="5:5">
      <c r="E2615" s="34"/>
    </row>
    <row r="2616" spans="5:5">
      <c r="E2616" s="34"/>
    </row>
    <row r="2617" spans="5:5">
      <c r="E2617" s="34"/>
    </row>
    <row r="2618" spans="5:5">
      <c r="E2618" s="34"/>
    </row>
    <row r="2619" spans="5:5">
      <c r="E2619" s="34"/>
    </row>
    <row r="2620" spans="5:5">
      <c r="E2620" s="34"/>
    </row>
    <row r="2621" spans="5:5">
      <c r="E2621" s="34"/>
    </row>
    <row r="2622" spans="5:5">
      <c r="E2622" s="34"/>
    </row>
    <row r="2623" spans="5:5">
      <c r="E2623" s="34"/>
    </row>
    <row r="2624" spans="5:5">
      <c r="E2624" s="34"/>
    </row>
    <row r="2625" spans="5:5">
      <c r="E2625" s="34"/>
    </row>
    <row r="2626" spans="5:5">
      <c r="E2626" s="34"/>
    </row>
    <row r="2627" spans="5:5">
      <c r="E2627" s="34"/>
    </row>
    <row r="2628" spans="5:5">
      <c r="E2628" s="34"/>
    </row>
    <row r="2629" spans="5:5">
      <c r="E2629" s="34"/>
    </row>
    <row r="2630" spans="5:5">
      <c r="E2630" s="34"/>
    </row>
    <row r="2631" spans="5:5">
      <c r="E2631" s="34"/>
    </row>
    <row r="2632" spans="5:5">
      <c r="E2632" s="34"/>
    </row>
    <row r="2633" spans="5:5">
      <c r="E2633" s="34"/>
    </row>
    <row r="2634" spans="5:5">
      <c r="E2634" s="34"/>
    </row>
    <row r="2635" spans="5:5">
      <c r="E2635" s="34"/>
    </row>
    <row r="2636" spans="5:5">
      <c r="E2636" s="34"/>
    </row>
    <row r="2637" spans="5:5">
      <c r="E2637" s="34"/>
    </row>
    <row r="2638" spans="5:5">
      <c r="E2638" s="34"/>
    </row>
    <row r="2639" spans="5:5">
      <c r="E2639" s="34"/>
    </row>
    <row r="2640" spans="5:5">
      <c r="E2640" s="34"/>
    </row>
    <row r="2641" spans="5:5">
      <c r="E2641" s="34"/>
    </row>
    <row r="2642" spans="5:5">
      <c r="E2642" s="34"/>
    </row>
    <row r="2643" spans="5:5">
      <c r="E2643" s="34"/>
    </row>
    <row r="2644" spans="5:5">
      <c r="E2644" s="34"/>
    </row>
    <row r="2645" spans="5:5">
      <c r="E2645" s="34"/>
    </row>
    <row r="2646" spans="5:5">
      <c r="E2646" s="34"/>
    </row>
    <row r="2647" spans="5:5">
      <c r="E2647" s="34"/>
    </row>
    <row r="2648" spans="5:5">
      <c r="E2648" s="34"/>
    </row>
    <row r="2649" spans="5:5">
      <c r="E2649" s="34"/>
    </row>
    <row r="2650" spans="5:5">
      <c r="E2650" s="34"/>
    </row>
    <row r="2651" spans="5:5">
      <c r="E2651" s="34"/>
    </row>
    <row r="2652" spans="5:5">
      <c r="E2652" s="34"/>
    </row>
    <row r="2653" spans="5:5">
      <c r="E2653" s="34"/>
    </row>
    <row r="2654" spans="5:5">
      <c r="E2654" s="34"/>
    </row>
    <row r="2655" spans="5:5">
      <c r="E2655" s="34"/>
    </row>
    <row r="2656" spans="5:5">
      <c r="E2656" s="34"/>
    </row>
    <row r="2657" spans="5:5">
      <c r="E2657" s="34"/>
    </row>
    <row r="2658" spans="5:5">
      <c r="E2658" s="34"/>
    </row>
    <row r="2659" spans="5:5">
      <c r="E2659" s="34"/>
    </row>
    <row r="2660" spans="5:5">
      <c r="E2660" s="34"/>
    </row>
    <row r="2661" spans="5:5">
      <c r="E2661" s="34"/>
    </row>
    <row r="2662" spans="5:5">
      <c r="E2662" s="34"/>
    </row>
    <row r="2663" spans="5:5">
      <c r="E2663" s="34"/>
    </row>
    <row r="2664" spans="5:5">
      <c r="E2664" s="34"/>
    </row>
    <row r="2665" spans="5:5">
      <c r="E2665" s="34"/>
    </row>
    <row r="2666" spans="5:5">
      <c r="E2666" s="34"/>
    </row>
    <row r="2667" spans="5:5">
      <c r="E2667" s="34"/>
    </row>
    <row r="2668" spans="5:5">
      <c r="E2668" s="34"/>
    </row>
    <row r="2669" spans="5:5">
      <c r="E2669" s="34"/>
    </row>
    <row r="2670" spans="5:5">
      <c r="E2670" s="34"/>
    </row>
    <row r="2671" spans="5:5">
      <c r="E2671" s="34"/>
    </row>
    <row r="2672" spans="5:5">
      <c r="E2672" s="34"/>
    </row>
    <row r="2673" spans="5:5">
      <c r="E2673" s="34"/>
    </row>
    <row r="2674" spans="5:5">
      <c r="E2674" s="34"/>
    </row>
    <row r="2675" spans="5:5">
      <c r="E2675" s="34"/>
    </row>
    <row r="2676" spans="5:5">
      <c r="E2676" s="34"/>
    </row>
    <row r="2677" spans="5:5">
      <c r="E2677" s="34"/>
    </row>
    <row r="2678" spans="5:5">
      <c r="E2678" s="34"/>
    </row>
    <row r="2679" spans="5:5">
      <c r="E2679" s="34"/>
    </row>
    <row r="2680" spans="5:5">
      <c r="E2680" s="34"/>
    </row>
    <row r="2681" spans="5:5">
      <c r="E2681" s="34"/>
    </row>
    <row r="2682" spans="5:5">
      <c r="E2682" s="34"/>
    </row>
    <row r="2683" spans="5:5">
      <c r="E2683" s="34"/>
    </row>
    <row r="2684" spans="5:5">
      <c r="E2684" s="34"/>
    </row>
    <row r="2685" spans="5:5">
      <c r="E2685" s="34"/>
    </row>
    <row r="2686" spans="5:5">
      <c r="E2686" s="34"/>
    </row>
    <row r="2687" spans="5:5">
      <c r="E2687" s="34"/>
    </row>
    <row r="2688" spans="5:5">
      <c r="E2688" s="34"/>
    </row>
    <row r="2689" spans="5:5">
      <c r="E2689" s="34"/>
    </row>
    <row r="2690" spans="5:5">
      <c r="E2690" s="34"/>
    </row>
    <row r="2691" spans="5:5">
      <c r="E2691" s="34"/>
    </row>
    <row r="2692" spans="5:5">
      <c r="E2692" s="34"/>
    </row>
    <row r="2693" spans="5:5">
      <c r="E2693" s="34"/>
    </row>
    <row r="2694" spans="5:5">
      <c r="E2694" s="34"/>
    </row>
    <row r="2695" spans="5:5">
      <c r="E2695" s="34"/>
    </row>
    <row r="2696" spans="5:5">
      <c r="E2696" s="34"/>
    </row>
    <row r="2697" spans="5:5">
      <c r="E2697" s="34"/>
    </row>
    <row r="2698" spans="5:5">
      <c r="E2698" s="34"/>
    </row>
    <row r="2699" spans="5:5">
      <c r="E2699" s="34"/>
    </row>
    <row r="2700" spans="5:5">
      <c r="E2700" s="34"/>
    </row>
    <row r="2701" spans="5:5">
      <c r="E2701" s="34"/>
    </row>
    <row r="2702" spans="5:5">
      <c r="E2702" s="34"/>
    </row>
    <row r="2703" spans="5:5">
      <c r="E2703" s="34"/>
    </row>
    <row r="2704" spans="5:5">
      <c r="E2704" s="34"/>
    </row>
    <row r="2705" spans="5:5">
      <c r="E2705" s="34"/>
    </row>
    <row r="2706" spans="5:5">
      <c r="E2706" s="34"/>
    </row>
    <row r="2707" spans="5:5">
      <c r="E2707" s="34"/>
    </row>
    <row r="2708" spans="5:5">
      <c r="E2708" s="34"/>
    </row>
    <row r="2709" spans="5:5">
      <c r="E2709" s="34"/>
    </row>
    <row r="2710" spans="5:5">
      <c r="E2710" s="34"/>
    </row>
    <row r="2711" spans="5:5">
      <c r="E2711" s="34"/>
    </row>
    <row r="2712" spans="5:5">
      <c r="E2712" s="34"/>
    </row>
    <row r="2713" spans="5:5">
      <c r="E2713" s="34"/>
    </row>
    <row r="2714" spans="5:5">
      <c r="E2714" s="34"/>
    </row>
    <row r="2715" spans="5:5">
      <c r="E2715" s="34"/>
    </row>
    <row r="2716" spans="5:5">
      <c r="E2716" s="34"/>
    </row>
    <row r="2717" spans="5:5">
      <c r="E2717" s="34"/>
    </row>
    <row r="2718" spans="5:5">
      <c r="E2718" s="34"/>
    </row>
    <row r="2719" spans="5:5">
      <c r="E2719" s="34"/>
    </row>
    <row r="2720" spans="5:5">
      <c r="E2720" s="34"/>
    </row>
    <row r="2721" spans="5:5">
      <c r="E2721" s="34"/>
    </row>
    <row r="2722" spans="5:5">
      <c r="E2722" s="34"/>
    </row>
    <row r="2723" spans="5:5">
      <c r="E2723" s="34"/>
    </row>
    <row r="2724" spans="5:5">
      <c r="E2724" s="34"/>
    </row>
    <row r="2725" spans="5:5">
      <c r="E2725" s="34"/>
    </row>
    <row r="2726" spans="5:5">
      <c r="E2726" s="34"/>
    </row>
    <row r="2727" spans="5:5">
      <c r="E2727" s="34"/>
    </row>
    <row r="2728" spans="5:5">
      <c r="E2728" s="34"/>
    </row>
    <row r="2729" spans="5:5">
      <c r="E2729" s="34"/>
    </row>
    <row r="2730" spans="5:5">
      <c r="E2730" s="34"/>
    </row>
    <row r="2731" spans="5:5">
      <c r="E2731" s="34"/>
    </row>
    <row r="2732" spans="5:5">
      <c r="E2732" s="34"/>
    </row>
    <row r="2733" spans="5:5">
      <c r="E2733" s="34"/>
    </row>
    <row r="2734" spans="5:5">
      <c r="E2734" s="34"/>
    </row>
    <row r="2735" spans="5:5">
      <c r="E2735" s="34"/>
    </row>
    <row r="2736" spans="5:5">
      <c r="E2736" s="34"/>
    </row>
    <row r="2737" spans="5:5">
      <c r="E2737" s="34"/>
    </row>
    <row r="2738" spans="5:5">
      <c r="E2738" s="34"/>
    </row>
    <row r="2739" spans="5:5">
      <c r="E2739" s="34"/>
    </row>
    <row r="2740" spans="5:5">
      <c r="E2740" s="34"/>
    </row>
    <row r="2741" spans="5:5">
      <c r="E2741" s="34"/>
    </row>
    <row r="2742" spans="5:5">
      <c r="E2742" s="34"/>
    </row>
    <row r="2743" spans="5:5">
      <c r="E2743" s="34"/>
    </row>
    <row r="2744" spans="5:5">
      <c r="E2744" s="34"/>
    </row>
    <row r="2745" spans="5:5">
      <c r="E2745" s="34"/>
    </row>
    <row r="2746" spans="5:5">
      <c r="E2746" s="34"/>
    </row>
    <row r="2747" spans="5:5">
      <c r="E2747" s="34"/>
    </row>
    <row r="2748" spans="5:5">
      <c r="E2748" s="34"/>
    </row>
    <row r="2749" spans="5:5">
      <c r="E2749" s="34"/>
    </row>
    <row r="2750" spans="5:5">
      <c r="E2750" s="34"/>
    </row>
    <row r="2751" spans="5:5">
      <c r="E2751" s="34"/>
    </row>
    <row r="2752" spans="5:5">
      <c r="E2752" s="34"/>
    </row>
    <row r="2753" spans="5:5">
      <c r="E2753" s="34"/>
    </row>
    <row r="2754" spans="5:5">
      <c r="E2754" s="34"/>
    </row>
    <row r="2755" spans="5:5">
      <c r="E2755" s="34"/>
    </row>
    <row r="2756" spans="5:5">
      <c r="E2756" s="34"/>
    </row>
    <row r="2757" spans="5:5">
      <c r="E2757" s="34"/>
    </row>
    <row r="2758" spans="5:5">
      <c r="E2758" s="34"/>
    </row>
    <row r="2759" spans="5:5">
      <c r="E2759" s="34"/>
    </row>
    <row r="2760" spans="5:5">
      <c r="E2760" s="34"/>
    </row>
    <row r="2761" spans="5:5">
      <c r="E2761" s="34"/>
    </row>
    <row r="2762" spans="5:5">
      <c r="E2762" s="34"/>
    </row>
    <row r="2763" spans="5:5">
      <c r="E2763" s="34"/>
    </row>
    <row r="2764" spans="5:5">
      <c r="E2764" s="34"/>
    </row>
    <row r="2765" spans="5:5">
      <c r="E2765" s="34"/>
    </row>
    <row r="2766" spans="5:5">
      <c r="E2766" s="34"/>
    </row>
    <row r="2767" spans="5:5">
      <c r="E2767" s="34"/>
    </row>
    <row r="2768" spans="5:5">
      <c r="E2768" s="34"/>
    </row>
    <row r="2769" spans="5:5">
      <c r="E2769" s="34"/>
    </row>
    <row r="2770" spans="5:5">
      <c r="E2770" s="34"/>
    </row>
    <row r="2771" spans="5:5">
      <c r="E2771" s="34"/>
    </row>
    <row r="2772" spans="5:5">
      <c r="E2772" s="34"/>
    </row>
    <row r="2773" spans="5:5">
      <c r="E2773" s="34"/>
    </row>
    <row r="2774" spans="5:5">
      <c r="E2774" s="34"/>
    </row>
    <row r="2775" spans="5:5">
      <c r="E2775" s="34"/>
    </row>
    <row r="2776" spans="5:5">
      <c r="E2776" s="34"/>
    </row>
    <row r="2777" spans="5:5">
      <c r="E2777" s="34"/>
    </row>
    <row r="2778" spans="5:5">
      <c r="E2778" s="34"/>
    </row>
    <row r="2779" spans="5:5">
      <c r="E2779" s="34"/>
    </row>
    <row r="2780" spans="5:5">
      <c r="E2780" s="34"/>
    </row>
    <row r="2781" spans="5:5">
      <c r="E2781" s="34"/>
    </row>
    <row r="2782" spans="5:5">
      <c r="E2782" s="34"/>
    </row>
    <row r="2783" spans="5:5">
      <c r="E2783" s="34"/>
    </row>
    <row r="2784" spans="5:5">
      <c r="E2784" s="34"/>
    </row>
    <row r="2785" spans="5:5">
      <c r="E2785" s="34"/>
    </row>
    <row r="2786" spans="5:5">
      <c r="E2786" s="34"/>
    </row>
    <row r="2787" spans="5:5">
      <c r="E2787" s="34"/>
    </row>
    <row r="2788" spans="5:5">
      <c r="E2788" s="34"/>
    </row>
    <row r="2789" spans="5:5">
      <c r="E2789" s="34"/>
    </row>
    <row r="2790" spans="5:5">
      <c r="E2790" s="34"/>
    </row>
    <row r="2791" spans="5:5">
      <c r="E2791" s="34"/>
    </row>
    <row r="2792" spans="5:5">
      <c r="E2792" s="34"/>
    </row>
    <row r="2793" spans="5:5">
      <c r="E2793" s="34"/>
    </row>
    <row r="2794" spans="5:5">
      <c r="E2794" s="34"/>
    </row>
    <row r="2795" spans="5:5">
      <c r="E2795" s="34"/>
    </row>
    <row r="2796" spans="5:5">
      <c r="E2796" s="34"/>
    </row>
    <row r="2797" spans="5:5">
      <c r="E2797" s="34"/>
    </row>
    <row r="2798" spans="5:5">
      <c r="E2798" s="34"/>
    </row>
    <row r="2799" spans="5:5">
      <c r="E2799" s="34"/>
    </row>
    <row r="2800" spans="5:5">
      <c r="E2800" s="34"/>
    </row>
    <row r="2801" spans="5:5">
      <c r="E2801" s="34"/>
    </row>
    <row r="2802" spans="5:5">
      <c r="E2802" s="34"/>
    </row>
    <row r="2803" spans="5:5">
      <c r="E2803" s="34"/>
    </row>
    <row r="2804" spans="5:5">
      <c r="E2804" s="34"/>
    </row>
    <row r="2805" spans="5:5">
      <c r="E2805" s="34"/>
    </row>
    <row r="2806" spans="5:5">
      <c r="E2806" s="34"/>
    </row>
    <row r="2807" spans="5:5">
      <c r="E2807" s="34"/>
    </row>
    <row r="2808" spans="5:5">
      <c r="E2808" s="34"/>
    </row>
    <row r="2809" spans="5:5">
      <c r="E2809" s="34"/>
    </row>
    <row r="2810" spans="5:5">
      <c r="E2810" s="34"/>
    </row>
    <row r="2811" spans="5:5">
      <c r="E2811" s="34"/>
    </row>
    <row r="2812" spans="5:5">
      <c r="E2812" s="34"/>
    </row>
    <row r="2813" spans="5:5">
      <c r="E2813" s="34"/>
    </row>
    <row r="2814" spans="5:5">
      <c r="E2814" s="34"/>
    </row>
    <row r="2815" spans="5:5">
      <c r="E2815" s="34"/>
    </row>
    <row r="2816" spans="5:5">
      <c r="E2816" s="34"/>
    </row>
    <row r="2817" spans="5:5">
      <c r="E2817" s="34"/>
    </row>
    <row r="2818" spans="5:5">
      <c r="E2818" s="34"/>
    </row>
    <row r="2819" spans="5:5">
      <c r="E2819" s="34"/>
    </row>
    <row r="2820" spans="5:5">
      <c r="E2820" s="34"/>
    </row>
    <row r="2821" spans="5:5">
      <c r="E2821" s="34"/>
    </row>
    <row r="2822" spans="5:5">
      <c r="E2822" s="34"/>
    </row>
    <row r="2823" spans="5:5">
      <c r="E2823" s="34"/>
    </row>
    <row r="2824" spans="5:5">
      <c r="E2824" s="34"/>
    </row>
    <row r="2825" spans="5:5">
      <c r="E2825" s="34"/>
    </row>
    <row r="2826" spans="5:5">
      <c r="E2826" s="34"/>
    </row>
    <row r="2827" spans="5:5">
      <c r="E2827" s="34"/>
    </row>
    <row r="2828" spans="5:5">
      <c r="E2828" s="34"/>
    </row>
    <row r="2829" spans="5:5">
      <c r="E2829" s="34"/>
    </row>
    <row r="2830" spans="5:5">
      <c r="E2830" s="34"/>
    </row>
    <row r="2831" spans="5:5">
      <c r="E2831" s="34"/>
    </row>
    <row r="2832" spans="5:5">
      <c r="E2832" s="34"/>
    </row>
    <row r="2833" spans="5:5">
      <c r="E2833" s="34"/>
    </row>
    <row r="2834" spans="5:5">
      <c r="E2834" s="34"/>
    </row>
    <row r="2835" spans="5:5">
      <c r="E2835" s="34"/>
    </row>
    <row r="2836" spans="5:5">
      <c r="E2836" s="34"/>
    </row>
    <row r="2837" spans="5:5">
      <c r="E2837" s="34"/>
    </row>
    <row r="2838" spans="5:5">
      <c r="E2838" s="34"/>
    </row>
    <row r="2839" spans="5:5">
      <c r="E2839" s="34"/>
    </row>
    <row r="2840" spans="5:5">
      <c r="E2840" s="34"/>
    </row>
    <row r="2841" spans="5:5">
      <c r="E2841" s="34"/>
    </row>
    <row r="2842" spans="5:5">
      <c r="E2842" s="34"/>
    </row>
    <row r="2843" spans="5:5">
      <c r="E2843" s="34"/>
    </row>
    <row r="2844" spans="5:5">
      <c r="E2844" s="34"/>
    </row>
    <row r="2845" spans="5:5">
      <c r="E2845" s="34"/>
    </row>
    <row r="2846" spans="5:5">
      <c r="E2846" s="34"/>
    </row>
    <row r="2847" spans="5:5">
      <c r="E2847" s="34"/>
    </row>
    <row r="2848" spans="5:5">
      <c r="E2848" s="34"/>
    </row>
    <row r="2849" spans="5:5">
      <c r="E2849" s="34"/>
    </row>
    <row r="2850" spans="5:5">
      <c r="E2850" s="34"/>
    </row>
    <row r="2851" spans="5:5">
      <c r="E2851" s="34"/>
    </row>
    <row r="2852" spans="5:5">
      <c r="E2852" s="34"/>
    </row>
    <row r="2853" spans="5:5">
      <c r="E2853" s="34"/>
    </row>
    <row r="2854" spans="5:5">
      <c r="E2854" s="34"/>
    </row>
    <row r="2855" spans="5:5">
      <c r="E2855" s="34"/>
    </row>
    <row r="2856" spans="5:5">
      <c r="E2856" s="34"/>
    </row>
    <row r="2857" spans="5:5">
      <c r="E2857" s="34"/>
    </row>
    <row r="2858" spans="5:5">
      <c r="E2858" s="34"/>
    </row>
    <row r="2859" spans="5:5">
      <c r="E2859" s="34"/>
    </row>
    <row r="2860" spans="5:5">
      <c r="E2860" s="34"/>
    </row>
    <row r="2861" spans="5:5">
      <c r="E2861" s="34"/>
    </row>
    <row r="2862" spans="5:5">
      <c r="E2862" s="34"/>
    </row>
    <row r="2863" spans="5:5">
      <c r="E2863" s="34"/>
    </row>
    <row r="2864" spans="5:5">
      <c r="E2864" s="34"/>
    </row>
    <row r="2865" spans="5:5">
      <c r="E2865" s="34"/>
    </row>
    <row r="2866" spans="5:5">
      <c r="E2866" s="34"/>
    </row>
    <row r="2867" spans="5:5">
      <c r="E2867" s="34"/>
    </row>
    <row r="2868" spans="5:5">
      <c r="E2868" s="34"/>
    </row>
    <row r="2869" spans="5:5">
      <c r="E2869" s="34"/>
    </row>
    <row r="2870" spans="5:5">
      <c r="E2870" s="34"/>
    </row>
    <row r="2871" spans="5:5">
      <c r="E2871" s="34"/>
    </row>
    <row r="2872" spans="5:5">
      <c r="E2872" s="34"/>
    </row>
    <row r="2873" spans="5:5">
      <c r="E2873" s="34"/>
    </row>
    <row r="2874" spans="5:5">
      <c r="E2874" s="34"/>
    </row>
    <row r="2875" spans="5:5">
      <c r="E2875" s="34"/>
    </row>
    <row r="2876" spans="5:5">
      <c r="E2876" s="34"/>
    </row>
    <row r="2877" spans="5:5">
      <c r="E2877" s="34"/>
    </row>
    <row r="2878" spans="5:5">
      <c r="E2878" s="34"/>
    </row>
    <row r="2879" spans="5:5">
      <c r="E2879" s="34"/>
    </row>
    <row r="2880" spans="5:5">
      <c r="E2880" s="34"/>
    </row>
    <row r="2881" spans="5:5">
      <c r="E2881" s="34"/>
    </row>
    <row r="2882" spans="5:5">
      <c r="E2882" s="34"/>
    </row>
    <row r="2883" spans="5:5">
      <c r="E2883" s="34"/>
    </row>
    <row r="2884" spans="5:5">
      <c r="E2884" s="34"/>
    </row>
    <row r="2885" spans="5:5">
      <c r="E2885" s="34"/>
    </row>
    <row r="2886" spans="5:5">
      <c r="E2886" s="34"/>
    </row>
    <row r="2887" spans="5:5">
      <c r="E2887" s="34"/>
    </row>
    <row r="2888" spans="5:5">
      <c r="E2888" s="34"/>
    </row>
    <row r="2889" spans="5:5">
      <c r="E2889" s="34"/>
    </row>
    <row r="2890" spans="5:5">
      <c r="E2890" s="34"/>
    </row>
    <row r="2891" spans="5:5">
      <c r="E2891" s="34"/>
    </row>
    <row r="2892" spans="5:5">
      <c r="E2892" s="34"/>
    </row>
    <row r="2893" spans="5:5">
      <c r="E2893" s="34"/>
    </row>
    <row r="2894" spans="5:5">
      <c r="E2894" s="34"/>
    </row>
    <row r="2895" spans="5:5">
      <c r="E2895" s="34"/>
    </row>
    <row r="2896" spans="5:5">
      <c r="E2896" s="34"/>
    </row>
    <row r="2897" spans="5:5">
      <c r="E2897" s="34"/>
    </row>
    <row r="2898" spans="5:5">
      <c r="E2898" s="34"/>
    </row>
    <row r="2899" spans="5:5">
      <c r="E2899" s="34"/>
    </row>
    <row r="2900" spans="5:5">
      <c r="E2900" s="34"/>
    </row>
    <row r="2901" spans="5:5">
      <c r="E2901" s="34"/>
    </row>
    <row r="2902" spans="5:5">
      <c r="E2902" s="34"/>
    </row>
    <row r="2903" spans="5:5">
      <c r="E2903" s="34"/>
    </row>
    <row r="2904" spans="5:5">
      <c r="E2904" s="34"/>
    </row>
    <row r="2905" spans="5:5">
      <c r="E2905" s="34"/>
    </row>
    <row r="2906" spans="5:5">
      <c r="E2906" s="34"/>
    </row>
    <row r="2907" spans="5:5">
      <c r="E2907" s="34"/>
    </row>
    <row r="2908" spans="5:5">
      <c r="E2908" s="34"/>
    </row>
    <row r="2909" spans="5:5">
      <c r="E2909" s="34"/>
    </row>
    <row r="2910" spans="5:5">
      <c r="E2910" s="34"/>
    </row>
    <row r="2911" spans="5:5">
      <c r="E2911" s="34"/>
    </row>
    <row r="2912" spans="5:5">
      <c r="E2912" s="34"/>
    </row>
    <row r="2913" spans="5:5">
      <c r="E2913" s="34"/>
    </row>
    <row r="2914" spans="5:5">
      <c r="E2914" s="34"/>
    </row>
    <row r="2915" spans="5:5">
      <c r="E2915" s="34"/>
    </row>
    <row r="2916" spans="5:5">
      <c r="E2916" s="34"/>
    </row>
    <row r="2917" spans="5:5">
      <c r="E2917" s="34"/>
    </row>
    <row r="2918" spans="5:5">
      <c r="E2918" s="34"/>
    </row>
    <row r="2919" spans="5:5">
      <c r="E2919" s="34"/>
    </row>
    <row r="2920" spans="5:5">
      <c r="E2920" s="34"/>
    </row>
    <row r="2921" spans="5:5">
      <c r="E2921" s="34"/>
    </row>
    <row r="2922" spans="5:5">
      <c r="E2922" s="34"/>
    </row>
    <row r="2923" spans="5:5">
      <c r="E2923" s="34"/>
    </row>
    <row r="2924" spans="5:5">
      <c r="E2924" s="34"/>
    </row>
    <row r="2925" spans="5:5">
      <c r="E2925" s="34"/>
    </row>
    <row r="2926" spans="5:5">
      <c r="E2926" s="34"/>
    </row>
    <row r="2927" spans="5:5">
      <c r="E2927" s="34"/>
    </row>
    <row r="2928" spans="5:5">
      <c r="E2928" s="34"/>
    </row>
    <row r="2929" spans="5:5">
      <c r="E2929" s="34"/>
    </row>
    <row r="2930" spans="5:5">
      <c r="E2930" s="34"/>
    </row>
    <row r="2931" spans="5:5">
      <c r="E2931" s="34"/>
    </row>
    <row r="2932" spans="5:5">
      <c r="E2932" s="34"/>
    </row>
    <row r="2933" spans="5:5">
      <c r="E2933" s="34"/>
    </row>
    <row r="2934" spans="5:5">
      <c r="E2934" s="34"/>
    </row>
    <row r="2935" spans="5:5">
      <c r="E2935" s="34"/>
    </row>
    <row r="2936" spans="5:5">
      <c r="E2936" s="34"/>
    </row>
    <row r="2937" spans="5:5">
      <c r="E2937" s="34"/>
    </row>
    <row r="2938" spans="5:5">
      <c r="E2938" s="34"/>
    </row>
    <row r="2939" spans="5:5">
      <c r="E2939" s="34"/>
    </row>
    <row r="2940" spans="5:5">
      <c r="E2940" s="34"/>
    </row>
    <row r="2941" spans="5:5">
      <c r="E2941" s="34"/>
    </row>
    <row r="2942" spans="5:5">
      <c r="E2942" s="34"/>
    </row>
    <row r="2943" spans="5:5">
      <c r="E2943" s="34"/>
    </row>
    <row r="2944" spans="5:5">
      <c r="E2944" s="34"/>
    </row>
    <row r="2945" spans="5:5">
      <c r="E2945" s="34"/>
    </row>
    <row r="2946" spans="5:5">
      <c r="E2946" s="34"/>
    </row>
    <row r="2947" spans="5:5">
      <c r="E2947" s="34"/>
    </row>
    <row r="2948" spans="5:5">
      <c r="E2948" s="34"/>
    </row>
    <row r="2949" spans="5:5">
      <c r="E2949" s="34"/>
    </row>
    <row r="2950" spans="5:5">
      <c r="E2950" s="34"/>
    </row>
    <row r="2951" spans="5:5">
      <c r="E2951" s="34"/>
    </row>
    <row r="2952" spans="5:5">
      <c r="E2952" s="34"/>
    </row>
    <row r="2953" spans="5:5">
      <c r="E2953" s="34"/>
    </row>
    <row r="2954" spans="5:5">
      <c r="E2954" s="34"/>
    </row>
    <row r="2955" spans="5:5">
      <c r="E2955" s="34"/>
    </row>
    <row r="2956" spans="5:5">
      <c r="E2956" s="34"/>
    </row>
    <row r="2957" spans="5:5">
      <c r="E2957" s="34"/>
    </row>
    <row r="2958" spans="5:5">
      <c r="E2958" s="34"/>
    </row>
    <row r="2959" spans="5:5">
      <c r="E2959" s="34"/>
    </row>
    <row r="2960" spans="5:5">
      <c r="E2960" s="34"/>
    </row>
    <row r="2961" spans="5:5">
      <c r="E2961" s="34"/>
    </row>
    <row r="2962" spans="5:5">
      <c r="E2962" s="34"/>
    </row>
    <row r="2963" spans="5:5">
      <c r="E2963" s="34"/>
    </row>
    <row r="2964" spans="5:5">
      <c r="E2964" s="34"/>
    </row>
    <row r="2965" spans="5:5">
      <c r="E2965" s="34"/>
    </row>
    <row r="2966" spans="5:5">
      <c r="E2966" s="34"/>
    </row>
    <row r="2967" spans="5:5">
      <c r="E2967" s="34"/>
    </row>
    <row r="2968" spans="5:5">
      <c r="E2968" s="34"/>
    </row>
    <row r="2969" spans="5:5">
      <c r="E2969" s="34"/>
    </row>
    <row r="2970" spans="5:5">
      <c r="E2970" s="34"/>
    </row>
    <row r="2971" spans="5:5">
      <c r="E2971" s="34"/>
    </row>
    <row r="2972" spans="5:5">
      <c r="E2972" s="34"/>
    </row>
    <row r="2973" spans="5:5">
      <c r="E2973" s="34"/>
    </row>
    <row r="2974" spans="5:5">
      <c r="E2974" s="34"/>
    </row>
    <row r="2975" spans="5:5">
      <c r="E2975" s="34"/>
    </row>
    <row r="2976" spans="5:5">
      <c r="E2976" s="34"/>
    </row>
    <row r="2977" spans="5:5">
      <c r="E2977" s="34"/>
    </row>
    <row r="2978" spans="5:5">
      <c r="E2978" s="34"/>
    </row>
    <row r="2979" spans="5:5">
      <c r="E2979" s="34"/>
    </row>
    <row r="2980" spans="5:5">
      <c r="E2980" s="34"/>
    </row>
    <row r="2981" spans="5:5">
      <c r="E2981" s="34"/>
    </row>
    <row r="2982" spans="5:5">
      <c r="E2982" s="34"/>
    </row>
    <row r="2983" spans="5:5">
      <c r="E2983" s="34"/>
    </row>
    <row r="2984" spans="5:5">
      <c r="E2984" s="34"/>
    </row>
    <row r="2985" spans="5:5">
      <c r="E2985" s="34"/>
    </row>
    <row r="2986" spans="5:5">
      <c r="E2986" s="34"/>
    </row>
    <row r="2987" spans="5:5">
      <c r="E2987" s="34"/>
    </row>
    <row r="2988" spans="5:5">
      <c r="E2988" s="34"/>
    </row>
    <row r="2989" spans="5:5">
      <c r="E2989" s="34"/>
    </row>
    <row r="2990" spans="5:5">
      <c r="E2990" s="34"/>
    </row>
    <row r="2991" spans="5:5">
      <c r="E2991" s="34"/>
    </row>
    <row r="2992" spans="5:5">
      <c r="E2992" s="34"/>
    </row>
    <row r="2993" spans="5:5">
      <c r="E2993" s="34"/>
    </row>
    <row r="2994" spans="5:5">
      <c r="E2994" s="34"/>
    </row>
    <row r="2995" spans="5:5">
      <c r="E2995" s="34"/>
    </row>
    <row r="2996" spans="5:5">
      <c r="E2996" s="34"/>
    </row>
    <row r="2997" spans="5:5">
      <c r="E2997" s="34"/>
    </row>
    <row r="2998" spans="5:5">
      <c r="E2998" s="34"/>
    </row>
    <row r="2999" spans="5:5">
      <c r="E2999" s="34"/>
    </row>
    <row r="3000" spans="5:5">
      <c r="E3000" s="34"/>
    </row>
    <row r="3001" spans="5:5">
      <c r="E3001" s="34"/>
    </row>
    <row r="3002" spans="5:5">
      <c r="E3002" s="34"/>
    </row>
    <row r="3003" spans="5:5">
      <c r="E3003" s="34"/>
    </row>
    <row r="3004" spans="5:5">
      <c r="E3004" s="34"/>
    </row>
    <row r="3005" spans="5:5">
      <c r="E3005" s="34"/>
    </row>
    <row r="3006" spans="5:5">
      <c r="E3006" s="34"/>
    </row>
    <row r="3007" spans="5:5">
      <c r="E3007" s="34"/>
    </row>
    <row r="3008" spans="5:5">
      <c r="E3008" s="34"/>
    </row>
    <row r="3009" spans="5:5">
      <c r="E3009" s="34"/>
    </row>
    <row r="3010" spans="5:5">
      <c r="E3010" s="34"/>
    </row>
    <row r="3011" spans="5:5">
      <c r="E3011" s="34"/>
    </row>
    <row r="3012" spans="5:5">
      <c r="E3012" s="34"/>
    </row>
    <row r="3013" spans="5:5">
      <c r="E3013" s="34"/>
    </row>
    <row r="3014" spans="5:5">
      <c r="E3014" s="34"/>
    </row>
    <row r="3015" spans="5:5">
      <c r="E3015" s="34"/>
    </row>
    <row r="3016" spans="5:5">
      <c r="E3016" s="34"/>
    </row>
    <row r="3017" spans="5:5">
      <c r="E3017" s="34"/>
    </row>
    <row r="3018" spans="5:5">
      <c r="E3018" s="34"/>
    </row>
    <row r="3019" spans="5:5">
      <c r="E3019" s="34"/>
    </row>
    <row r="3020" spans="5:5">
      <c r="E3020" s="34"/>
    </row>
    <row r="3021" spans="5:5">
      <c r="E3021" s="34"/>
    </row>
    <row r="3022" spans="5:5">
      <c r="E3022" s="34"/>
    </row>
    <row r="3023" spans="5:5">
      <c r="E3023" s="34"/>
    </row>
    <row r="3024" spans="5:5">
      <c r="E3024" s="34"/>
    </row>
    <row r="3025" spans="5:5">
      <c r="E3025" s="34"/>
    </row>
    <row r="3026" spans="5:5">
      <c r="E3026" s="34"/>
    </row>
    <row r="3027" spans="5:5">
      <c r="E3027" s="34"/>
    </row>
    <row r="3028" spans="5:5">
      <c r="E3028" s="34"/>
    </row>
    <row r="3029" spans="5:5">
      <c r="E3029" s="34"/>
    </row>
    <row r="3030" spans="5:5">
      <c r="E3030" s="34"/>
    </row>
    <row r="3031" spans="5:5">
      <c r="E3031" s="34"/>
    </row>
    <row r="3032" spans="5:5">
      <c r="E3032" s="34"/>
    </row>
    <row r="3033" spans="5:5">
      <c r="E3033" s="34"/>
    </row>
    <row r="3034" spans="5:5">
      <c r="E3034" s="34"/>
    </row>
    <row r="3035" spans="5:5">
      <c r="E3035" s="34"/>
    </row>
    <row r="3036" spans="5:5">
      <c r="E3036" s="34"/>
    </row>
    <row r="3037" spans="5:5">
      <c r="E3037" s="34"/>
    </row>
    <row r="3038" spans="5:5">
      <c r="E3038" s="34"/>
    </row>
    <row r="3039" spans="5:5">
      <c r="E3039" s="34"/>
    </row>
    <row r="3040" spans="5:5">
      <c r="E3040" s="34"/>
    </row>
    <row r="3041" spans="5:5">
      <c r="E3041" s="34"/>
    </row>
    <row r="3042" spans="5:5">
      <c r="E3042" s="34"/>
    </row>
    <row r="3043" spans="5:5">
      <c r="E3043" s="34"/>
    </row>
    <row r="3044" spans="5:5">
      <c r="E3044" s="34"/>
    </row>
    <row r="3045" spans="5:5">
      <c r="E3045" s="34"/>
    </row>
    <row r="3046" spans="5:5">
      <c r="E3046" s="34"/>
    </row>
    <row r="3047" spans="5:5">
      <c r="E3047" s="34"/>
    </row>
    <row r="3048" spans="5:5">
      <c r="E3048" s="34"/>
    </row>
    <row r="3049" spans="5:5">
      <c r="E3049" s="34"/>
    </row>
    <row r="3050" spans="5:5">
      <c r="E3050" s="34"/>
    </row>
    <row r="3051" spans="5:5">
      <c r="E3051" s="34"/>
    </row>
    <row r="3052" spans="5:5">
      <c r="E3052" s="34"/>
    </row>
    <row r="3053" spans="5:5">
      <c r="E3053" s="34"/>
    </row>
    <row r="3054" spans="5:5">
      <c r="E3054" s="34"/>
    </row>
    <row r="3055" spans="5:5">
      <c r="E3055" s="34"/>
    </row>
    <row r="3056" spans="5:5">
      <c r="E3056" s="34"/>
    </row>
    <row r="3057" spans="5:5">
      <c r="E3057" s="34"/>
    </row>
    <row r="3058" spans="5:5">
      <c r="E3058" s="34"/>
    </row>
    <row r="3059" spans="5:5">
      <c r="E3059" s="34"/>
    </row>
    <row r="3060" spans="5:5">
      <c r="E3060" s="34"/>
    </row>
    <row r="3061" spans="5:5">
      <c r="E3061" s="34"/>
    </row>
    <row r="3062" spans="5:5">
      <c r="E3062" s="34"/>
    </row>
    <row r="3063" spans="5:5">
      <c r="E3063" s="34"/>
    </row>
    <row r="3064" spans="5:5">
      <c r="E3064" s="34"/>
    </row>
    <row r="3065" spans="5:5">
      <c r="E3065" s="34"/>
    </row>
    <row r="3066" spans="5:5">
      <c r="E3066" s="34"/>
    </row>
    <row r="3067" spans="5:5">
      <c r="E3067" s="34"/>
    </row>
    <row r="3068" spans="5:5">
      <c r="E3068" s="34"/>
    </row>
    <row r="3069" spans="5:5">
      <c r="E3069" s="34"/>
    </row>
    <row r="3070" spans="5:5">
      <c r="E3070" s="34"/>
    </row>
    <row r="3071" spans="5:5">
      <c r="E3071" s="34"/>
    </row>
    <row r="3072" spans="5:5">
      <c r="E3072" s="34"/>
    </row>
    <row r="3073" spans="5:5">
      <c r="E3073" s="34"/>
    </row>
    <row r="3074" spans="5:5">
      <c r="E3074" s="34"/>
    </row>
    <row r="3075" spans="5:5">
      <c r="E3075" s="34"/>
    </row>
    <row r="3076" spans="5:5">
      <c r="E3076" s="34"/>
    </row>
    <row r="3077" spans="5:5">
      <c r="E3077" s="34"/>
    </row>
    <row r="3078" spans="5:5">
      <c r="E3078" s="34"/>
    </row>
    <row r="3079" spans="5:5">
      <c r="E3079" s="34"/>
    </row>
    <row r="3080" spans="5:5">
      <c r="E3080" s="34"/>
    </row>
    <row r="3081" spans="5:5">
      <c r="E3081" s="34"/>
    </row>
    <row r="3082" spans="5:5">
      <c r="E3082" s="34"/>
    </row>
    <row r="3083" spans="5:5">
      <c r="E3083" s="34"/>
    </row>
    <row r="3084" spans="5:5">
      <c r="E3084" s="34"/>
    </row>
    <row r="3085" spans="5:5">
      <c r="E3085" s="34"/>
    </row>
    <row r="3086" spans="5:5">
      <c r="E3086" s="34"/>
    </row>
    <row r="3087" spans="5:5">
      <c r="E3087" s="34"/>
    </row>
    <row r="3088" spans="5:5">
      <c r="E3088" s="34"/>
    </row>
    <row r="3089" spans="5:5">
      <c r="E3089" s="34"/>
    </row>
    <row r="3090" spans="5:5">
      <c r="E3090" s="34"/>
    </row>
    <row r="3091" spans="5:5">
      <c r="E3091" s="34"/>
    </row>
    <row r="3092" spans="5:5">
      <c r="E3092" s="34"/>
    </row>
    <row r="3093" spans="5:5">
      <c r="E3093" s="34"/>
    </row>
    <row r="3094" spans="5:5">
      <c r="E3094" s="34"/>
    </row>
    <row r="3095" spans="5:5">
      <c r="E3095" s="34"/>
    </row>
    <row r="3096" spans="5:5">
      <c r="E3096" s="34"/>
    </row>
    <row r="3097" spans="5:5">
      <c r="E3097" s="34"/>
    </row>
    <row r="3098" spans="5:5">
      <c r="E3098" s="34"/>
    </row>
    <row r="3099" spans="5:5">
      <c r="E3099" s="34"/>
    </row>
    <row r="3100" spans="5:5">
      <c r="E3100" s="34"/>
    </row>
    <row r="3101" spans="5:5">
      <c r="E3101" s="34"/>
    </row>
    <row r="3102" spans="5:5">
      <c r="E3102" s="34"/>
    </row>
    <row r="3103" spans="5:5">
      <c r="E3103" s="34"/>
    </row>
    <row r="3104" spans="5:5">
      <c r="E3104" s="34"/>
    </row>
    <row r="3105" spans="5:5">
      <c r="E3105" s="34"/>
    </row>
    <row r="3106" spans="5:5">
      <c r="E3106" s="34"/>
    </row>
    <row r="3107" spans="5:5">
      <c r="E3107" s="34"/>
    </row>
    <row r="3108" spans="5:5">
      <c r="E3108" s="34"/>
    </row>
    <row r="3109" spans="5:5">
      <c r="E3109" s="34"/>
    </row>
    <row r="3110" spans="5:5">
      <c r="E3110" s="34"/>
    </row>
    <row r="3111" spans="5:5">
      <c r="E3111" s="34"/>
    </row>
    <row r="3112" spans="5:5">
      <c r="E3112" s="34"/>
    </row>
    <row r="3113" spans="5:5">
      <c r="E3113" s="34"/>
    </row>
    <row r="3114" spans="5:5">
      <c r="E3114" s="34"/>
    </row>
    <row r="3115" spans="5:5">
      <c r="E3115" s="34"/>
    </row>
    <row r="3116" spans="5:5">
      <c r="E3116" s="34"/>
    </row>
    <row r="3117" spans="5:5">
      <c r="E3117" s="34"/>
    </row>
    <row r="3118" spans="5:5">
      <c r="E3118" s="34"/>
    </row>
    <row r="3119" spans="5:5">
      <c r="E3119" s="34"/>
    </row>
    <row r="3120" spans="5:5">
      <c r="E3120" s="34"/>
    </row>
    <row r="3121" spans="5:5">
      <c r="E3121" s="34"/>
    </row>
    <row r="3122" spans="5:5">
      <c r="E3122" s="34"/>
    </row>
    <row r="3123" spans="5:5">
      <c r="E3123" s="34"/>
    </row>
    <row r="3124" spans="5:5">
      <c r="E3124" s="34"/>
    </row>
    <row r="3125" spans="5:5">
      <c r="E3125" s="34"/>
    </row>
    <row r="3126" spans="5:5">
      <c r="E3126" s="34"/>
    </row>
    <row r="3127" spans="5:5">
      <c r="E3127" s="34"/>
    </row>
    <row r="3128" spans="5:5">
      <c r="E3128" s="34"/>
    </row>
    <row r="3129" spans="5:5">
      <c r="E3129" s="34"/>
    </row>
    <row r="3130" spans="5:5">
      <c r="E3130" s="34"/>
    </row>
    <row r="3131" spans="5:5">
      <c r="E3131" s="34"/>
    </row>
    <row r="3132" spans="5:5">
      <c r="E3132" s="34"/>
    </row>
    <row r="3133" spans="5:5">
      <c r="E3133" s="34"/>
    </row>
    <row r="3134" spans="5:5">
      <c r="E3134" s="34"/>
    </row>
    <row r="3135" spans="5:5">
      <c r="E3135" s="34"/>
    </row>
    <row r="3136" spans="5:5">
      <c r="E3136" s="34"/>
    </row>
    <row r="3137" spans="5:5">
      <c r="E3137" s="34"/>
    </row>
    <row r="3138" spans="5:5">
      <c r="E3138" s="34"/>
    </row>
    <row r="3139" spans="5:5">
      <c r="E3139" s="34"/>
    </row>
    <row r="3140" spans="5:5">
      <c r="E3140" s="34"/>
    </row>
    <row r="3141" spans="5:5">
      <c r="E3141" s="34"/>
    </row>
    <row r="3142" spans="5:5">
      <c r="E3142" s="34"/>
    </row>
    <row r="3143" spans="5:5">
      <c r="E3143" s="34"/>
    </row>
    <row r="3144" spans="5:5">
      <c r="E3144" s="34"/>
    </row>
    <row r="3145" spans="5:5">
      <c r="E3145" s="34"/>
    </row>
    <row r="3146" spans="5:5">
      <c r="E3146" s="34"/>
    </row>
    <row r="3147" spans="5:5">
      <c r="E3147" s="34"/>
    </row>
    <row r="3148" spans="5:5">
      <c r="E3148" s="34"/>
    </row>
    <row r="3149" spans="5:5">
      <c r="E3149" s="34"/>
    </row>
    <row r="3150" spans="5:5">
      <c r="E3150" s="34"/>
    </row>
    <row r="3151" spans="5:5">
      <c r="E3151" s="34"/>
    </row>
    <row r="3152" spans="5:5">
      <c r="E3152" s="34"/>
    </row>
    <row r="3153" spans="5:5">
      <c r="E3153" s="34"/>
    </row>
    <row r="3154" spans="5:5">
      <c r="E3154" s="34"/>
    </row>
    <row r="3155" spans="5:5">
      <c r="E3155" s="34"/>
    </row>
    <row r="3156" spans="5:5">
      <c r="E3156" s="34"/>
    </row>
    <row r="3157" spans="5:5">
      <c r="E3157" s="34"/>
    </row>
    <row r="3158" spans="5:5">
      <c r="E3158" s="34"/>
    </row>
    <row r="3159" spans="5:5">
      <c r="E3159" s="34"/>
    </row>
    <row r="3160" spans="5:5">
      <c r="E3160" s="34"/>
    </row>
    <row r="3161" spans="5:5">
      <c r="E3161" s="34"/>
    </row>
    <row r="3162" spans="5:5">
      <c r="E3162" s="34"/>
    </row>
    <row r="3163" spans="5:5">
      <c r="E3163" s="34"/>
    </row>
    <row r="3164" spans="5:5">
      <c r="E3164" s="34"/>
    </row>
    <row r="3165" spans="5:5">
      <c r="E3165" s="34"/>
    </row>
    <row r="3166" spans="5:5">
      <c r="E3166" s="34"/>
    </row>
    <row r="3167" spans="5:5">
      <c r="E3167" s="34"/>
    </row>
    <row r="3168" spans="5:5">
      <c r="E3168" s="34"/>
    </row>
    <row r="3169" spans="5:5">
      <c r="E3169" s="34"/>
    </row>
    <row r="3170" spans="5:5">
      <c r="E3170" s="34"/>
    </row>
    <row r="3171" spans="5:5">
      <c r="E3171" s="34"/>
    </row>
    <row r="3172" spans="5:5">
      <c r="E3172" s="34"/>
    </row>
    <row r="3173" spans="5:5">
      <c r="E3173" s="34"/>
    </row>
    <row r="3174" spans="5:5">
      <c r="E3174" s="34"/>
    </row>
    <row r="3175" spans="5:5">
      <c r="E3175" s="34"/>
    </row>
    <row r="3176" spans="5:5">
      <c r="E3176" s="34"/>
    </row>
    <row r="3177" spans="5:5">
      <c r="E3177" s="34"/>
    </row>
    <row r="3178" spans="5:5">
      <c r="E3178" s="34"/>
    </row>
    <row r="3179" spans="5:5">
      <c r="E3179" s="34"/>
    </row>
    <row r="3180" spans="5:5">
      <c r="E3180" s="34"/>
    </row>
    <row r="3181" spans="5:5">
      <c r="E3181" s="34"/>
    </row>
    <row r="3182" spans="5:5">
      <c r="E3182" s="34"/>
    </row>
    <row r="3183" spans="5:5">
      <c r="E3183" s="34"/>
    </row>
    <row r="3184" spans="5:5">
      <c r="E3184" s="34"/>
    </row>
    <row r="3185" spans="5:5">
      <c r="E3185" s="34"/>
    </row>
    <row r="3186" spans="5:5">
      <c r="E3186" s="34"/>
    </row>
    <row r="3187" spans="5:5">
      <c r="E3187" s="34"/>
    </row>
    <row r="3188" spans="5:5">
      <c r="E3188" s="34"/>
    </row>
    <row r="3189" spans="5:5">
      <c r="E3189" s="34"/>
    </row>
    <row r="3190" spans="5:5">
      <c r="E3190" s="34"/>
    </row>
    <row r="3191" spans="5:5">
      <c r="E3191" s="34"/>
    </row>
    <row r="3192" spans="5:5">
      <c r="E3192" s="34"/>
    </row>
    <row r="3193" spans="5:5">
      <c r="E3193" s="34"/>
    </row>
    <row r="3194" spans="5:5">
      <c r="E3194" s="34"/>
    </row>
    <row r="3195" spans="5:5">
      <c r="E3195" s="34"/>
    </row>
    <row r="3196" spans="5:5">
      <c r="E3196" s="34"/>
    </row>
    <row r="3197" spans="5:5">
      <c r="E3197" s="34"/>
    </row>
    <row r="3198" spans="5:5">
      <c r="E3198" s="34"/>
    </row>
    <row r="3199" spans="5:5">
      <c r="E3199" s="34"/>
    </row>
    <row r="3200" spans="5:5">
      <c r="E3200" s="34"/>
    </row>
    <row r="3201" spans="5:5">
      <c r="E3201" s="34"/>
    </row>
    <row r="3202" spans="5:5">
      <c r="E3202" s="34"/>
    </row>
    <row r="3203" spans="5:5">
      <c r="E3203" s="34"/>
    </row>
    <row r="3204" spans="5:5">
      <c r="E3204" s="34"/>
    </row>
    <row r="3205" spans="5:5">
      <c r="E3205" s="34"/>
    </row>
    <row r="3206" spans="5:5">
      <c r="E3206" s="34"/>
    </row>
    <row r="3207" spans="5:5">
      <c r="E3207" s="34"/>
    </row>
    <row r="3208" spans="5:5">
      <c r="E3208" s="34"/>
    </row>
    <row r="3209" spans="5:5">
      <c r="E3209" s="34"/>
    </row>
    <row r="3210" spans="5:5">
      <c r="E3210" s="34"/>
    </row>
    <row r="3211" spans="5:5">
      <c r="E3211" s="34"/>
    </row>
    <row r="3212" spans="5:5">
      <c r="E3212" s="34"/>
    </row>
    <row r="3213" spans="5:5">
      <c r="E3213" s="34"/>
    </row>
    <row r="3214" spans="5:5">
      <c r="E3214" s="34"/>
    </row>
    <row r="3215" spans="5:5">
      <c r="E3215" s="34"/>
    </row>
    <row r="3216" spans="5:5">
      <c r="E3216" s="34"/>
    </row>
    <row r="3217" spans="5:5">
      <c r="E3217" s="34"/>
    </row>
    <row r="3218" spans="5:5">
      <c r="E3218" s="34"/>
    </row>
    <row r="3219" spans="5:5">
      <c r="E3219" s="34"/>
    </row>
    <row r="3220" spans="5:5">
      <c r="E3220" s="34"/>
    </row>
    <row r="3221" spans="5:5">
      <c r="E3221" s="34"/>
    </row>
    <row r="3222" spans="5:5">
      <c r="E3222" s="34"/>
    </row>
    <row r="3223" spans="5:5">
      <c r="E3223" s="34"/>
    </row>
    <row r="3224" spans="5:5">
      <c r="E3224" s="34"/>
    </row>
    <row r="3225" spans="5:5">
      <c r="E3225" s="34"/>
    </row>
    <row r="3226" spans="5:5">
      <c r="E3226" s="34"/>
    </row>
    <row r="3227" spans="5:5">
      <c r="E3227" s="34"/>
    </row>
    <row r="3228" spans="5:5">
      <c r="E3228" s="34"/>
    </row>
    <row r="3229" spans="5:5">
      <c r="E3229" s="34"/>
    </row>
    <row r="3230" spans="5:5">
      <c r="E3230" s="34"/>
    </row>
    <row r="3231" spans="5:5">
      <c r="E3231" s="34"/>
    </row>
    <row r="3232" spans="5:5">
      <c r="E3232" s="34"/>
    </row>
    <row r="3233" spans="5:5">
      <c r="E3233" s="34"/>
    </row>
    <row r="3234" spans="5:5">
      <c r="E3234" s="34"/>
    </row>
    <row r="3235" spans="5:5">
      <c r="E3235" s="34"/>
    </row>
    <row r="3236" spans="5:5">
      <c r="E3236" s="34"/>
    </row>
    <row r="3237" spans="5:5">
      <c r="E3237" s="34"/>
    </row>
    <row r="3238" spans="5:5">
      <c r="E3238" s="34"/>
    </row>
    <row r="3239" spans="5:5">
      <c r="E3239" s="34"/>
    </row>
    <row r="3240" spans="5:5">
      <c r="E3240" s="34"/>
    </row>
    <row r="3241" spans="5:5">
      <c r="E3241" s="34"/>
    </row>
    <row r="3242" spans="5:5">
      <c r="E3242" s="34"/>
    </row>
    <row r="3243" spans="5:5">
      <c r="E3243" s="34"/>
    </row>
    <row r="3244" spans="5:5">
      <c r="E3244" s="34"/>
    </row>
    <row r="3245" spans="5:5">
      <c r="E3245" s="34"/>
    </row>
    <row r="3246" spans="5:5">
      <c r="E3246" s="34"/>
    </row>
    <row r="3247" spans="5:5">
      <c r="E3247" s="34"/>
    </row>
    <row r="3248" spans="5:5">
      <c r="E3248" s="34"/>
    </row>
    <row r="3249" spans="5:5">
      <c r="E3249" s="34"/>
    </row>
    <row r="3250" spans="5:5">
      <c r="E3250" s="34"/>
    </row>
    <row r="3251" spans="5:5">
      <c r="E3251" s="34"/>
    </row>
    <row r="3252" spans="5:5">
      <c r="E3252" s="34"/>
    </row>
    <row r="3253" spans="5:5">
      <c r="E3253" s="34"/>
    </row>
    <row r="3254" spans="5:5">
      <c r="E3254" s="34"/>
    </row>
    <row r="3255" spans="5:5">
      <c r="E3255" s="34"/>
    </row>
    <row r="3256" spans="5:5">
      <c r="E3256" s="34"/>
    </row>
    <row r="3257" spans="5:5">
      <c r="E3257" s="34"/>
    </row>
    <row r="3258" spans="5:5">
      <c r="E3258" s="34"/>
    </row>
    <row r="3259" spans="5:5">
      <c r="E3259" s="34"/>
    </row>
    <row r="3260" spans="5:5">
      <c r="E3260" s="34"/>
    </row>
    <row r="3261" spans="5:5">
      <c r="E3261" s="34"/>
    </row>
    <row r="3262" spans="5:5">
      <c r="E3262" s="34"/>
    </row>
    <row r="3263" spans="5:5">
      <c r="E3263" s="34"/>
    </row>
    <row r="3264" spans="5:5">
      <c r="E3264" s="34"/>
    </row>
    <row r="3265" spans="5:5">
      <c r="E3265" s="34"/>
    </row>
    <row r="3266" spans="5:5">
      <c r="E3266" s="34"/>
    </row>
    <row r="3267" spans="5:5">
      <c r="E3267" s="34"/>
    </row>
    <row r="3268" spans="5:5">
      <c r="E3268" s="34"/>
    </row>
    <row r="3269" spans="5:5">
      <c r="E3269" s="34"/>
    </row>
    <row r="3270" spans="5:5">
      <c r="E3270" s="34"/>
    </row>
    <row r="3271" spans="5:5">
      <c r="E3271" s="34"/>
    </row>
    <row r="3272" spans="5:5">
      <c r="E3272" s="34"/>
    </row>
    <row r="3273" spans="5:5">
      <c r="E3273" s="34"/>
    </row>
    <row r="3274" spans="5:5">
      <c r="E3274" s="34"/>
    </row>
    <row r="3275" spans="5:5">
      <c r="E3275" s="34"/>
    </row>
    <row r="3276" spans="5:5">
      <c r="E3276" s="34"/>
    </row>
    <row r="3277" spans="5:5">
      <c r="E3277" s="34"/>
    </row>
    <row r="3278" spans="5:5">
      <c r="E3278" s="34"/>
    </row>
    <row r="3279" spans="5:5">
      <c r="E3279" s="34"/>
    </row>
    <row r="3280" spans="5:5">
      <c r="E3280" s="34"/>
    </row>
    <row r="3281" spans="5:5">
      <c r="E3281" s="34"/>
    </row>
    <row r="3282" spans="5:5">
      <c r="E3282" s="34"/>
    </row>
    <row r="3283" spans="5:5">
      <c r="E3283" s="34"/>
    </row>
    <row r="3284" spans="5:5">
      <c r="E3284" s="34"/>
    </row>
    <row r="3285" spans="5:5">
      <c r="E3285" s="34"/>
    </row>
    <row r="3286" spans="5:5">
      <c r="E3286" s="34"/>
    </row>
    <row r="3287" spans="5:5">
      <c r="E3287" s="34"/>
    </row>
    <row r="3288" spans="5:5">
      <c r="E3288" s="34"/>
    </row>
    <row r="3289" spans="5:5">
      <c r="E3289" s="34"/>
    </row>
    <row r="3290" spans="5:5">
      <c r="E3290" s="34"/>
    </row>
    <row r="3291" spans="5:5">
      <c r="E3291" s="34"/>
    </row>
    <row r="3292" spans="5:5">
      <c r="E3292" s="34"/>
    </row>
    <row r="3293" spans="5:5">
      <c r="E3293" s="34"/>
    </row>
    <row r="3294" spans="5:5">
      <c r="E3294" s="34"/>
    </row>
    <row r="3295" spans="5:5">
      <c r="E3295" s="34"/>
    </row>
    <row r="3296" spans="5:5">
      <c r="E3296" s="34"/>
    </row>
    <row r="3297" spans="5:5">
      <c r="E3297" s="34"/>
    </row>
    <row r="3298" spans="5:5">
      <c r="E3298" s="34"/>
    </row>
    <row r="3299" spans="5:5">
      <c r="E3299" s="34"/>
    </row>
    <row r="3300" spans="5:5">
      <c r="E3300" s="34"/>
    </row>
    <row r="3301" spans="5:5">
      <c r="E3301" s="34"/>
    </row>
    <row r="3302" spans="5:5">
      <c r="E3302" s="34"/>
    </row>
    <row r="3303" spans="5:5">
      <c r="E3303" s="34"/>
    </row>
    <row r="3304" spans="5:5">
      <c r="E3304" s="34"/>
    </row>
    <row r="3305" spans="5:5">
      <c r="E3305" s="34"/>
    </row>
    <row r="3306" spans="5:5">
      <c r="E3306" s="34"/>
    </row>
    <row r="3307" spans="5:5">
      <c r="E3307" s="34"/>
    </row>
    <row r="3308" spans="5:5">
      <c r="E3308" s="34"/>
    </row>
    <row r="3309" spans="5:5">
      <c r="E3309" s="34"/>
    </row>
    <row r="3310" spans="5:5">
      <c r="E3310" s="34"/>
    </row>
    <row r="3311" spans="5:5">
      <c r="E3311" s="34"/>
    </row>
    <row r="3312" spans="5:5">
      <c r="E3312" s="34"/>
    </row>
    <row r="3313" spans="5:5">
      <c r="E3313" s="34"/>
    </row>
    <row r="3314" spans="5:5">
      <c r="E3314" s="34"/>
    </row>
    <row r="3315" spans="5:5">
      <c r="E3315" s="34"/>
    </row>
    <row r="3316" spans="5:5">
      <c r="E3316" s="34"/>
    </row>
    <row r="3317" spans="5:5">
      <c r="E3317" s="34"/>
    </row>
    <row r="3318" spans="5:5">
      <c r="E3318" s="34"/>
    </row>
    <row r="3319" spans="5:5">
      <c r="E3319" s="34"/>
    </row>
    <row r="3320" spans="5:5">
      <c r="E3320" s="34"/>
    </row>
    <row r="3321" spans="5:5">
      <c r="E3321" s="34"/>
    </row>
    <row r="3322" spans="5:5">
      <c r="E3322" s="34"/>
    </row>
    <row r="3323" spans="5:5">
      <c r="E3323" s="34"/>
    </row>
    <row r="3324" spans="5:5">
      <c r="E3324" s="34"/>
    </row>
    <row r="3325" spans="5:5">
      <c r="E3325" s="34"/>
    </row>
    <row r="3326" spans="5:5">
      <c r="E3326" s="34"/>
    </row>
    <row r="3327" spans="5:5">
      <c r="E3327" s="34"/>
    </row>
    <row r="3328" spans="5:5">
      <c r="E3328" s="34"/>
    </row>
    <row r="3329" spans="5:5">
      <c r="E3329" s="34"/>
    </row>
    <row r="3330" spans="5:5">
      <c r="E3330" s="34"/>
    </row>
    <row r="3331" spans="5:5">
      <c r="E3331" s="34"/>
    </row>
    <row r="3332" spans="5:5">
      <c r="E3332" s="34"/>
    </row>
    <row r="3333" spans="5:5">
      <c r="E3333" s="34"/>
    </row>
    <row r="3334" spans="5:5">
      <c r="E3334" s="34"/>
    </row>
    <row r="3335" spans="5:5">
      <c r="E3335" s="34"/>
    </row>
    <row r="3336" spans="5:5">
      <c r="E3336" s="34"/>
    </row>
    <row r="3337" spans="5:5">
      <c r="E3337" s="34"/>
    </row>
    <row r="3338" spans="5:5">
      <c r="E3338" s="34"/>
    </row>
    <row r="3339" spans="5:5">
      <c r="E3339" s="34"/>
    </row>
    <row r="3340" spans="5:5">
      <c r="E3340" s="34"/>
    </row>
    <row r="3341" spans="5:5">
      <c r="E3341" s="34"/>
    </row>
    <row r="3342" spans="5:5">
      <c r="E3342" s="34"/>
    </row>
    <row r="3343" spans="5:5">
      <c r="E3343" s="34"/>
    </row>
    <row r="3344" spans="5:5">
      <c r="E3344" s="34"/>
    </row>
    <row r="3345" spans="5:5">
      <c r="E3345" s="34"/>
    </row>
    <row r="3346" spans="5:5">
      <c r="E3346" s="34"/>
    </row>
    <row r="3347" spans="5:5">
      <c r="E3347" s="34"/>
    </row>
    <row r="3348" spans="5:5">
      <c r="E3348" s="34"/>
    </row>
    <row r="3349" spans="5:5">
      <c r="E3349" s="34"/>
    </row>
    <row r="3350" spans="5:5">
      <c r="E3350" s="34"/>
    </row>
    <row r="3351" spans="5:5">
      <c r="E3351" s="34"/>
    </row>
    <row r="3352" spans="5:5">
      <c r="E3352" s="34"/>
    </row>
    <row r="3353" spans="5:5">
      <c r="E3353" s="34"/>
    </row>
    <row r="3354" spans="5:5">
      <c r="E3354" s="34"/>
    </row>
    <row r="3355" spans="5:5">
      <c r="E3355" s="34"/>
    </row>
    <row r="3356" spans="5:5">
      <c r="E3356" s="34"/>
    </row>
    <row r="3357" spans="5:5">
      <c r="E3357" s="34"/>
    </row>
    <row r="3358" spans="5:5">
      <c r="E3358" s="34"/>
    </row>
    <row r="3359" spans="5:5">
      <c r="E3359" s="34"/>
    </row>
    <row r="3360" spans="5:5">
      <c r="E3360" s="34"/>
    </row>
    <row r="3361" spans="5:5">
      <c r="E3361" s="34"/>
    </row>
    <row r="3362" spans="5:5">
      <c r="E3362" s="34"/>
    </row>
    <row r="3363" spans="5:5">
      <c r="E3363" s="34"/>
    </row>
    <row r="3364" spans="5:5">
      <c r="E3364" s="34"/>
    </row>
    <row r="3365" spans="5:5">
      <c r="E3365" s="34"/>
    </row>
    <row r="3366" spans="5:5">
      <c r="E3366" s="34"/>
    </row>
    <row r="3367" spans="5:5">
      <c r="E3367" s="34"/>
    </row>
    <row r="3368" spans="5:5">
      <c r="E3368" s="34"/>
    </row>
    <row r="3369" spans="5:5">
      <c r="E3369" s="34"/>
    </row>
    <row r="3370" spans="5:5">
      <c r="E3370" s="34"/>
    </row>
    <row r="3371" spans="5:5">
      <c r="E3371" s="34"/>
    </row>
    <row r="3372" spans="5:5">
      <c r="E3372" s="34"/>
    </row>
    <row r="3373" spans="5:5">
      <c r="E3373" s="34"/>
    </row>
    <row r="3374" spans="5:5">
      <c r="E3374" s="34"/>
    </row>
    <row r="3375" spans="5:5">
      <c r="E3375" s="34"/>
    </row>
    <row r="3376" spans="5:5">
      <c r="E3376" s="34"/>
    </row>
    <row r="3377" spans="5:5">
      <c r="E3377" s="34"/>
    </row>
    <row r="3378" spans="5:5">
      <c r="E3378" s="34"/>
    </row>
    <row r="3379" spans="5:5">
      <c r="E3379" s="34"/>
    </row>
    <row r="3380" spans="5:5">
      <c r="E3380" s="34"/>
    </row>
    <row r="3381" spans="5:5">
      <c r="E3381" s="34"/>
    </row>
    <row r="3382" spans="5:5">
      <c r="E3382" s="34"/>
    </row>
    <row r="3383" spans="5:5">
      <c r="E3383" s="34"/>
    </row>
    <row r="3384" spans="5:5">
      <c r="E3384" s="34"/>
    </row>
    <row r="3385" spans="5:5">
      <c r="E3385" s="34"/>
    </row>
    <row r="3386" spans="5:5">
      <c r="E3386" s="34"/>
    </row>
    <row r="3387" spans="5:5">
      <c r="E3387" s="34"/>
    </row>
    <row r="3388" spans="5:5">
      <c r="E3388" s="34"/>
    </row>
    <row r="3389" spans="5:5">
      <c r="E3389" s="34"/>
    </row>
    <row r="3390" spans="5:5">
      <c r="E3390" s="34"/>
    </row>
    <row r="3391" spans="5:5">
      <c r="E3391" s="34"/>
    </row>
    <row r="3392" spans="5:5">
      <c r="E3392" s="34"/>
    </row>
    <row r="3393" spans="5:5">
      <c r="E3393" s="34"/>
    </row>
    <row r="3394" spans="5:5">
      <c r="E3394" s="34"/>
    </row>
    <row r="3395" spans="5:5">
      <c r="E3395" s="34"/>
    </row>
    <row r="3396" spans="5:5">
      <c r="E3396" s="34"/>
    </row>
    <row r="3397" spans="5:5">
      <c r="E3397" s="34"/>
    </row>
    <row r="3398" spans="5:5">
      <c r="E3398" s="34"/>
    </row>
    <row r="3399" spans="5:5">
      <c r="E3399" s="34"/>
    </row>
    <row r="3400" spans="5:5">
      <c r="E3400" s="34"/>
    </row>
    <row r="3401" spans="5:5">
      <c r="E3401" s="34"/>
    </row>
    <row r="3402" spans="5:5">
      <c r="E3402" s="34"/>
    </row>
    <row r="3403" spans="5:5">
      <c r="E3403" s="34"/>
    </row>
    <row r="3404" spans="5:5">
      <c r="E3404" s="34"/>
    </row>
    <row r="3405" spans="5:5">
      <c r="E3405" s="34"/>
    </row>
    <row r="3406" spans="5:5">
      <c r="E3406" s="34"/>
    </row>
    <row r="3407" spans="5:5">
      <c r="E3407" s="34"/>
    </row>
    <row r="3408" spans="5:5">
      <c r="E3408" s="34"/>
    </row>
    <row r="3409" spans="5:5">
      <c r="E3409" s="34"/>
    </row>
    <row r="3410" spans="5:5">
      <c r="E3410" s="34"/>
    </row>
    <row r="3411" spans="5:5">
      <c r="E3411" s="34"/>
    </row>
    <row r="3412" spans="5:5">
      <c r="E3412" s="34"/>
    </row>
    <row r="3413" spans="5:5">
      <c r="E3413" s="34"/>
    </row>
    <row r="3414" spans="5:5">
      <c r="E3414" s="34"/>
    </row>
    <row r="3415" spans="5:5">
      <c r="E3415" s="34"/>
    </row>
    <row r="3416" spans="5:5">
      <c r="E3416" s="34"/>
    </row>
    <row r="3417" spans="5:5">
      <c r="E3417" s="34"/>
    </row>
    <row r="3418" spans="5:5">
      <c r="E3418" s="34"/>
    </row>
    <row r="3419" spans="5:5">
      <c r="E3419" s="34"/>
    </row>
    <row r="3420" spans="5:5">
      <c r="E3420" s="34"/>
    </row>
    <row r="3421" spans="5:5">
      <c r="E3421" s="34"/>
    </row>
    <row r="3422" spans="5:5">
      <c r="E3422" s="34"/>
    </row>
    <row r="3423" spans="5:5">
      <c r="E3423" s="34"/>
    </row>
    <row r="3424" spans="5:5">
      <c r="E3424" s="34"/>
    </row>
    <row r="3425" spans="5:5">
      <c r="E3425" s="34"/>
    </row>
    <row r="3426" spans="5:5">
      <c r="E3426" s="34"/>
    </row>
    <row r="3427" spans="5:5">
      <c r="E3427" s="34"/>
    </row>
    <row r="3428" spans="5:5">
      <c r="E3428" s="34"/>
    </row>
    <row r="3429" spans="5:5">
      <c r="E3429" s="34"/>
    </row>
    <row r="3430" spans="5:5">
      <c r="E3430" s="34"/>
    </row>
    <row r="3431" spans="5:5">
      <c r="E3431" s="34"/>
    </row>
    <row r="3432" spans="5:5">
      <c r="E3432" s="34"/>
    </row>
    <row r="3433" spans="5:5">
      <c r="E3433" s="34"/>
    </row>
    <row r="3434" spans="5:5">
      <c r="E3434" s="34"/>
    </row>
    <row r="3435" spans="5:5">
      <c r="E3435" s="34"/>
    </row>
    <row r="3436" spans="5:5">
      <c r="E3436" s="34"/>
    </row>
    <row r="3437" spans="5:5">
      <c r="E3437" s="34"/>
    </row>
    <row r="3438" spans="5:5">
      <c r="E3438" s="34"/>
    </row>
    <row r="3439" spans="5:5">
      <c r="E3439" s="34"/>
    </row>
    <row r="3440" spans="5:5">
      <c r="E3440" s="34"/>
    </row>
    <row r="3441" spans="5:5">
      <c r="E3441" s="34"/>
    </row>
    <row r="3442" spans="5:5">
      <c r="E3442" s="34"/>
    </row>
    <row r="3443" spans="5:5">
      <c r="E3443" s="34"/>
    </row>
    <row r="3444" spans="5:5">
      <c r="E3444" s="34"/>
    </row>
    <row r="3445" spans="5:5">
      <c r="E3445" s="34"/>
    </row>
    <row r="3446" spans="5:5">
      <c r="E3446" s="34"/>
    </row>
    <row r="3447" spans="5:5">
      <c r="E3447" s="34"/>
    </row>
    <row r="3448" spans="5:5">
      <c r="E3448" s="34"/>
    </row>
    <row r="3449" spans="5:5">
      <c r="E3449" s="34"/>
    </row>
    <row r="3450" spans="5:5">
      <c r="E3450" s="34"/>
    </row>
    <row r="3451" spans="5:5">
      <c r="E3451" s="34"/>
    </row>
    <row r="3452" spans="5:5">
      <c r="E3452" s="34"/>
    </row>
    <row r="3453" spans="5:5">
      <c r="E3453" s="34"/>
    </row>
    <row r="3454" spans="5:5">
      <c r="E3454" s="34"/>
    </row>
    <row r="3455" spans="5:5">
      <c r="E3455" s="34"/>
    </row>
    <row r="3456" spans="5:5">
      <c r="E3456" s="34"/>
    </row>
    <row r="3457" spans="5:5">
      <c r="E3457" s="34"/>
    </row>
    <row r="3458" spans="5:5">
      <c r="E3458" s="34"/>
    </row>
    <row r="3459" spans="5:5">
      <c r="E3459" s="34"/>
    </row>
    <row r="3460" spans="5:5">
      <c r="E3460" s="34"/>
    </row>
    <row r="3461" spans="5:5">
      <c r="E3461" s="34"/>
    </row>
    <row r="3462" spans="5:5">
      <c r="E3462" s="34"/>
    </row>
    <row r="3463" spans="5:5">
      <c r="E3463" s="34"/>
    </row>
    <row r="3464" spans="5:5">
      <c r="E3464" s="34"/>
    </row>
    <row r="3465" spans="5:5">
      <c r="E3465" s="34"/>
    </row>
    <row r="3466" spans="5:5">
      <c r="E3466" s="34"/>
    </row>
    <row r="3467" spans="5:5">
      <c r="E3467" s="34"/>
    </row>
    <row r="3468" spans="5:5">
      <c r="E3468" s="34"/>
    </row>
    <row r="3469" spans="5:5">
      <c r="E3469" s="34"/>
    </row>
    <row r="3470" spans="5:5">
      <c r="E3470" s="34"/>
    </row>
    <row r="3471" spans="5:5">
      <c r="E3471" s="34"/>
    </row>
    <row r="3472" spans="5:5">
      <c r="E3472" s="34"/>
    </row>
    <row r="3473" spans="5:5">
      <c r="E3473" s="34"/>
    </row>
    <row r="3474" spans="5:5">
      <c r="E3474" s="34"/>
    </row>
    <row r="3475" spans="5:5">
      <c r="E3475" s="34"/>
    </row>
    <row r="3476" spans="5:5">
      <c r="E3476" s="34"/>
    </row>
    <row r="3477" spans="5:5">
      <c r="E3477" s="34"/>
    </row>
    <row r="3478" spans="5:5">
      <c r="E3478" s="34"/>
    </row>
    <row r="3479" spans="5:5">
      <c r="E3479" s="34"/>
    </row>
    <row r="3480" spans="5:5">
      <c r="E3480" s="34"/>
    </row>
    <row r="3481" spans="5:5">
      <c r="E3481" s="34"/>
    </row>
    <row r="3482" spans="5:5">
      <c r="E3482" s="34"/>
    </row>
    <row r="3483" spans="5:5">
      <c r="E3483" s="34"/>
    </row>
    <row r="3484" spans="5:5">
      <c r="E3484" s="34"/>
    </row>
    <row r="3485" spans="5:5">
      <c r="E3485" s="34"/>
    </row>
    <row r="3486" spans="5:5">
      <c r="E3486" s="34"/>
    </row>
    <row r="3487" spans="5:5">
      <c r="E3487" s="34"/>
    </row>
    <row r="3488" spans="5:5">
      <c r="E3488" s="34"/>
    </row>
    <row r="3489" spans="5:5">
      <c r="E3489" s="34"/>
    </row>
    <row r="3490" spans="5:5">
      <c r="E3490" s="34"/>
    </row>
    <row r="3491" spans="5:5">
      <c r="E3491" s="34"/>
    </row>
    <row r="3492" spans="5:5">
      <c r="E3492" s="34"/>
    </row>
    <row r="3493" spans="5:5">
      <c r="E3493" s="34"/>
    </row>
    <row r="3494" spans="5:5">
      <c r="E3494" s="34"/>
    </row>
    <row r="3495" spans="5:5">
      <c r="E3495" s="34"/>
    </row>
    <row r="3496" spans="5:5">
      <c r="E3496" s="34"/>
    </row>
    <row r="3497" spans="5:5">
      <c r="E3497" s="34"/>
    </row>
    <row r="3498" spans="5:5">
      <c r="E3498" s="34"/>
    </row>
    <row r="3499" spans="5:5">
      <c r="E3499" s="34"/>
    </row>
    <row r="3500" spans="5:5">
      <c r="E3500" s="34"/>
    </row>
    <row r="3501" spans="5:5">
      <c r="E3501" s="34"/>
    </row>
    <row r="3502" spans="5:5">
      <c r="E3502" s="34"/>
    </row>
    <row r="3503" spans="5:5">
      <c r="E3503" s="34"/>
    </row>
    <row r="3504" spans="5:5">
      <c r="E3504" s="34"/>
    </row>
    <row r="3505" spans="5:5">
      <c r="E3505" s="34"/>
    </row>
    <row r="3506" spans="5:5">
      <c r="E3506" s="34"/>
    </row>
    <row r="3507" spans="5:5">
      <c r="E3507" s="34"/>
    </row>
    <row r="3508" spans="5:5">
      <c r="E3508" s="34"/>
    </row>
    <row r="3509" spans="5:5">
      <c r="E3509" s="34"/>
    </row>
    <row r="3510" spans="5:5">
      <c r="E3510" s="34"/>
    </row>
    <row r="3511" spans="5:5">
      <c r="E3511" s="34"/>
    </row>
    <row r="3512" spans="5:5">
      <c r="E3512" s="34"/>
    </row>
    <row r="3513" spans="5:5">
      <c r="E3513" s="34"/>
    </row>
    <row r="3514" spans="5:5">
      <c r="E3514" s="34"/>
    </row>
    <row r="3515" spans="5:5">
      <c r="E3515" s="34"/>
    </row>
    <row r="3516" spans="5:5">
      <c r="E3516" s="34"/>
    </row>
    <row r="3517" spans="5:5">
      <c r="E3517" s="34"/>
    </row>
    <row r="3518" spans="5:5">
      <c r="E3518" s="34"/>
    </row>
    <row r="3519" spans="5:5">
      <c r="E3519" s="34"/>
    </row>
    <row r="3520" spans="5:5">
      <c r="E3520" s="34"/>
    </row>
    <row r="3521" spans="5:5">
      <c r="E3521" s="34"/>
    </row>
    <row r="3522" spans="5:5">
      <c r="E3522" s="34"/>
    </row>
    <row r="3523" spans="5:5">
      <c r="E3523" s="34"/>
    </row>
    <row r="3524" spans="5:5">
      <c r="E3524" s="34"/>
    </row>
    <row r="3525" spans="5:5">
      <c r="E3525" s="34"/>
    </row>
    <row r="3526" spans="5:5">
      <c r="E3526" s="34"/>
    </row>
    <row r="3527" spans="5:5">
      <c r="E3527" s="34"/>
    </row>
    <row r="3528" spans="5:5">
      <c r="E3528" s="34"/>
    </row>
    <row r="3529" spans="5:5">
      <c r="E3529" s="34"/>
    </row>
    <row r="3530" spans="5:5">
      <c r="E3530" s="34"/>
    </row>
    <row r="3531" spans="5:5">
      <c r="E3531" s="34"/>
    </row>
    <row r="3532" spans="5:5">
      <c r="E3532" s="34"/>
    </row>
    <row r="3533" spans="5:5">
      <c r="E3533" s="34"/>
    </row>
    <row r="3534" spans="5:5">
      <c r="E3534" s="34"/>
    </row>
    <row r="3535" spans="5:5">
      <c r="E3535" s="34"/>
    </row>
    <row r="3536" spans="5:5">
      <c r="E3536" s="34"/>
    </row>
    <row r="3537" spans="5:5">
      <c r="E3537" s="34"/>
    </row>
    <row r="3538" spans="5:5">
      <c r="E3538" s="34"/>
    </row>
    <row r="3539" spans="5:5">
      <c r="E3539" s="34"/>
    </row>
    <row r="3540" spans="5:5">
      <c r="E3540" s="34"/>
    </row>
    <row r="3541" spans="5:5">
      <c r="E3541" s="34"/>
    </row>
    <row r="3542" spans="5:5">
      <c r="E3542" s="34"/>
    </row>
    <row r="3543" spans="5:5">
      <c r="E3543" s="34"/>
    </row>
    <row r="3544" spans="5:5">
      <c r="E3544" s="34"/>
    </row>
    <row r="3545" spans="5:5">
      <c r="E3545" s="34"/>
    </row>
    <row r="3546" spans="5:5">
      <c r="E3546" s="34"/>
    </row>
    <row r="3547" spans="5:5">
      <c r="E3547" s="34"/>
    </row>
    <row r="3548" spans="5:5">
      <c r="E3548" s="34"/>
    </row>
    <row r="3549" spans="5:5">
      <c r="E3549" s="34"/>
    </row>
    <row r="3550" spans="5:5">
      <c r="E3550" s="34"/>
    </row>
    <row r="3551" spans="5:5">
      <c r="E3551" s="34"/>
    </row>
    <row r="3552" spans="5:5">
      <c r="E3552" s="34"/>
    </row>
    <row r="3553" spans="5:5">
      <c r="E3553" s="34"/>
    </row>
    <row r="3554" spans="5:5">
      <c r="E3554" s="34"/>
    </row>
    <row r="3555" spans="5:5">
      <c r="E3555" s="34"/>
    </row>
    <row r="3556" spans="5:5">
      <c r="E3556" s="34"/>
    </row>
    <row r="3557" spans="5:5">
      <c r="E3557" s="34"/>
    </row>
    <row r="3558" spans="5:5">
      <c r="E3558" s="34"/>
    </row>
    <row r="3559" spans="5:5">
      <c r="E3559" s="34"/>
    </row>
    <row r="3560" spans="5:5">
      <c r="E3560" s="34"/>
    </row>
    <row r="3561" spans="5:5">
      <c r="E3561" s="34"/>
    </row>
    <row r="3562" spans="5:5">
      <c r="E3562" s="34"/>
    </row>
    <row r="3563" spans="5:5">
      <c r="E3563" s="34"/>
    </row>
    <row r="3564" spans="5:5">
      <c r="E3564" s="34"/>
    </row>
    <row r="3565" spans="5:5">
      <c r="E3565" s="34"/>
    </row>
    <row r="3566" spans="5:5">
      <c r="E3566" s="34"/>
    </row>
    <row r="3567" spans="5:5">
      <c r="E3567" s="34"/>
    </row>
    <row r="3568" spans="5:5">
      <c r="E3568" s="34"/>
    </row>
    <row r="3569" spans="5:5">
      <c r="E3569" s="34"/>
    </row>
    <row r="3570" spans="5:5">
      <c r="E3570" s="34"/>
    </row>
    <row r="3571" spans="5:5">
      <c r="E3571" s="34"/>
    </row>
    <row r="3572" spans="5:5">
      <c r="E3572" s="34"/>
    </row>
    <row r="3573" spans="5:5">
      <c r="E3573" s="34"/>
    </row>
    <row r="3574" spans="5:5">
      <c r="E3574" s="34"/>
    </row>
    <row r="3575" spans="5:5">
      <c r="E3575" s="34"/>
    </row>
    <row r="3576" spans="5:5">
      <c r="E3576" s="34"/>
    </row>
    <row r="3577" spans="5:5">
      <c r="E3577" s="34"/>
    </row>
    <row r="3578" spans="5:5">
      <c r="E3578" s="34"/>
    </row>
    <row r="3579" spans="5:5">
      <c r="E3579" s="34"/>
    </row>
    <row r="3580" spans="5:5">
      <c r="E3580" s="34"/>
    </row>
    <row r="3581" spans="5:5">
      <c r="E3581" s="34"/>
    </row>
    <row r="3582" spans="5:5">
      <c r="E3582" s="34"/>
    </row>
    <row r="3583" spans="5:5">
      <c r="E3583" s="34"/>
    </row>
    <row r="3584" spans="5:5">
      <c r="E3584" s="34"/>
    </row>
    <row r="3585" spans="5:5">
      <c r="E3585" s="34"/>
    </row>
    <row r="3586" spans="5:5">
      <c r="E3586" s="34"/>
    </row>
    <row r="3587" spans="5:5">
      <c r="E3587" s="34"/>
    </row>
    <row r="3588" spans="5:5">
      <c r="E3588" s="34"/>
    </row>
    <row r="3589" spans="5:5">
      <c r="E3589" s="34"/>
    </row>
    <row r="3590" spans="5:5">
      <c r="E3590" s="34"/>
    </row>
    <row r="3591" spans="5:5">
      <c r="E3591" s="34"/>
    </row>
    <row r="3592" spans="5:5">
      <c r="E3592" s="34"/>
    </row>
    <row r="3593" spans="5:5">
      <c r="E3593" s="34"/>
    </row>
    <row r="3594" spans="5:5">
      <c r="E3594" s="34"/>
    </row>
    <row r="3595" spans="5:5">
      <c r="E3595" s="34"/>
    </row>
    <row r="3596" spans="5:5">
      <c r="E3596" s="34"/>
    </row>
    <row r="3597" spans="5:5">
      <c r="E3597" s="34"/>
    </row>
    <row r="3598" spans="5:5">
      <c r="E3598" s="34"/>
    </row>
    <row r="3599" spans="5:5">
      <c r="E3599" s="34"/>
    </row>
    <row r="3600" spans="5:5">
      <c r="E3600" s="34"/>
    </row>
    <row r="3601" spans="5:5">
      <c r="E3601" s="34"/>
    </row>
    <row r="3602" spans="5:5">
      <c r="E3602" s="34"/>
    </row>
    <row r="3603" spans="5:5">
      <c r="E3603" s="34"/>
    </row>
    <row r="3604" spans="5:5">
      <c r="E3604" s="34"/>
    </row>
    <row r="3605" spans="5:5">
      <c r="E3605" s="34"/>
    </row>
    <row r="3606" spans="5:5">
      <c r="E3606" s="34"/>
    </row>
    <row r="3607" spans="5:5">
      <c r="E3607" s="34"/>
    </row>
    <row r="3608" spans="5:5">
      <c r="E3608" s="34"/>
    </row>
    <row r="3609" spans="5:5">
      <c r="E3609" s="34"/>
    </row>
    <row r="3610" spans="5:5">
      <c r="E3610" s="34"/>
    </row>
    <row r="3611" spans="5:5">
      <c r="E3611" s="34"/>
    </row>
    <row r="3612" spans="5:5">
      <c r="E3612" s="34"/>
    </row>
    <row r="3613" spans="5:5">
      <c r="E3613" s="34"/>
    </row>
    <row r="3614" spans="5:5">
      <c r="E3614" s="34"/>
    </row>
    <row r="3615" spans="5:5">
      <c r="E3615" s="34"/>
    </row>
    <row r="3616" spans="5:5">
      <c r="E3616" s="34"/>
    </row>
    <row r="3617" spans="5:5">
      <c r="E3617" s="34"/>
    </row>
    <row r="3618" spans="5:5">
      <c r="E3618" s="34"/>
    </row>
    <row r="3619" spans="5:5">
      <c r="E3619" s="34"/>
    </row>
    <row r="3620" spans="5:5">
      <c r="E3620" s="34"/>
    </row>
    <row r="3621" spans="5:5">
      <c r="E3621" s="34"/>
    </row>
    <row r="3622" spans="5:5">
      <c r="E3622" s="34"/>
    </row>
    <row r="3623" spans="5:5">
      <c r="E3623" s="34"/>
    </row>
    <row r="3624" spans="5:5">
      <c r="E3624" s="34"/>
    </row>
    <row r="3625" spans="5:5">
      <c r="E3625" s="34"/>
    </row>
    <row r="3626" spans="5:5">
      <c r="E3626" s="34"/>
    </row>
    <row r="3627" spans="5:5">
      <c r="E3627" s="34"/>
    </row>
    <row r="3628" spans="5:5">
      <c r="E3628" s="34"/>
    </row>
    <row r="3629" spans="5:5">
      <c r="E3629" s="34"/>
    </row>
    <row r="3630" spans="5:5">
      <c r="E3630" s="34"/>
    </row>
    <row r="3631" spans="5:5">
      <c r="E3631" s="34"/>
    </row>
    <row r="3632" spans="5:5">
      <c r="E3632" s="34"/>
    </row>
    <row r="3633" spans="5:5">
      <c r="E3633" s="34"/>
    </row>
    <row r="3634" spans="5:5">
      <c r="E3634" s="34"/>
    </row>
    <row r="3635" spans="5:5">
      <c r="E3635" s="34"/>
    </row>
    <row r="3636" spans="5:5">
      <c r="E3636" s="34"/>
    </row>
    <row r="3637" spans="5:5">
      <c r="E3637" s="34"/>
    </row>
    <row r="3638" spans="5:5">
      <c r="E3638" s="34"/>
    </row>
    <row r="3639" spans="5:5">
      <c r="E3639" s="34"/>
    </row>
    <row r="3640" spans="5:5">
      <c r="E3640" s="34"/>
    </row>
    <row r="3641" spans="5:5">
      <c r="E3641" s="34"/>
    </row>
    <row r="3642" spans="5:5">
      <c r="E3642" s="34"/>
    </row>
    <row r="3643" spans="5:5">
      <c r="E3643" s="34"/>
    </row>
    <row r="3644" spans="5:5">
      <c r="E3644" s="34"/>
    </row>
    <row r="3645" spans="5:5">
      <c r="E3645" s="34"/>
    </row>
    <row r="3646" spans="5:5">
      <c r="E3646" s="34"/>
    </row>
    <row r="3647" spans="5:5">
      <c r="E3647" s="34"/>
    </row>
    <row r="3648" spans="5:5">
      <c r="E3648" s="34"/>
    </row>
    <row r="3649" spans="5:5">
      <c r="E3649" s="34"/>
    </row>
    <row r="3650" spans="5:5">
      <c r="E3650" s="34"/>
    </row>
    <row r="3651" spans="5:5">
      <c r="E3651" s="34"/>
    </row>
    <row r="3652" spans="5:5">
      <c r="E3652" s="34"/>
    </row>
    <row r="3653" spans="5:5">
      <c r="E3653" s="34"/>
    </row>
    <row r="3654" spans="5:5">
      <c r="E3654" s="34"/>
    </row>
    <row r="3655" spans="5:5">
      <c r="E3655" s="34"/>
    </row>
    <row r="3656" spans="5:5">
      <c r="E3656" s="34"/>
    </row>
    <row r="3657" spans="5:5">
      <c r="E3657" s="34"/>
    </row>
    <row r="3658" spans="5:5">
      <c r="E3658" s="34"/>
    </row>
    <row r="3659" spans="5:5">
      <c r="E3659" s="34"/>
    </row>
    <row r="3660" spans="5:5">
      <c r="E3660" s="34"/>
    </row>
    <row r="3661" spans="5:5">
      <c r="E3661" s="34"/>
    </row>
    <row r="3662" spans="5:5">
      <c r="E3662" s="34"/>
    </row>
    <row r="3663" spans="5:5">
      <c r="E3663" s="34"/>
    </row>
    <row r="3664" spans="5:5">
      <c r="E3664" s="34"/>
    </row>
    <row r="3665" spans="5:5">
      <c r="E3665" s="34"/>
    </row>
    <row r="3666" spans="5:5">
      <c r="E3666" s="34"/>
    </row>
    <row r="3667" spans="5:5">
      <c r="E3667" s="34"/>
    </row>
    <row r="3668" spans="5:5">
      <c r="E3668" s="34"/>
    </row>
    <row r="3669" spans="5:5">
      <c r="E3669" s="34"/>
    </row>
    <row r="3670" spans="5:5">
      <c r="E3670" s="34"/>
    </row>
    <row r="3671" spans="5:5">
      <c r="E3671" s="34"/>
    </row>
    <row r="3672" spans="5:5">
      <c r="E3672" s="34"/>
    </row>
    <row r="3673" spans="5:5">
      <c r="E3673" s="34"/>
    </row>
    <row r="3674" spans="5:5">
      <c r="E3674" s="34"/>
    </row>
    <row r="3675" spans="5:5">
      <c r="E3675" s="34"/>
    </row>
    <row r="3676" spans="5:5">
      <c r="E3676" s="34"/>
    </row>
    <row r="3677" spans="5:5">
      <c r="E3677" s="34"/>
    </row>
    <row r="3678" spans="5:5">
      <c r="E3678" s="34"/>
    </row>
    <row r="3679" spans="5:5">
      <c r="E3679" s="34"/>
    </row>
    <row r="3680" spans="5:5">
      <c r="E3680" s="34"/>
    </row>
    <row r="3681" spans="5:5">
      <c r="E3681" s="34"/>
    </row>
    <row r="3682" spans="5:5">
      <c r="E3682" s="34"/>
    </row>
    <row r="3683" spans="5:5">
      <c r="E3683" s="34"/>
    </row>
    <row r="3684" spans="5:5">
      <c r="E3684" s="34"/>
    </row>
    <row r="3685" spans="5:5">
      <c r="E3685" s="34"/>
    </row>
    <row r="3686" spans="5:5">
      <c r="E3686" s="34"/>
    </row>
    <row r="3687" spans="5:5">
      <c r="E3687" s="34"/>
    </row>
    <row r="3688" spans="5:5">
      <c r="E3688" s="34"/>
    </row>
    <row r="3689" spans="5:5">
      <c r="E3689" s="34"/>
    </row>
    <row r="3690" spans="5:5">
      <c r="E3690" s="34"/>
    </row>
    <row r="3691" spans="5:5">
      <c r="E3691" s="34"/>
    </row>
    <row r="3692" spans="5:5">
      <c r="E3692" s="34"/>
    </row>
    <row r="3693" spans="5:5">
      <c r="E3693" s="34"/>
    </row>
    <row r="3694" spans="5:5">
      <c r="E3694" s="34"/>
    </row>
    <row r="3695" spans="5:5">
      <c r="E3695" s="34"/>
    </row>
    <row r="3696" spans="5:5">
      <c r="E3696" s="34"/>
    </row>
    <row r="3697" spans="5:5">
      <c r="E3697" s="34"/>
    </row>
    <row r="3698" spans="5:5">
      <c r="E3698" s="34"/>
    </row>
    <row r="3699" spans="5:5">
      <c r="E3699" s="34"/>
    </row>
    <row r="3700" spans="5:5">
      <c r="E3700" s="34"/>
    </row>
    <row r="3701" spans="5:5">
      <c r="E3701" s="34"/>
    </row>
    <row r="3702" spans="5:5">
      <c r="E3702" s="34"/>
    </row>
    <row r="3703" spans="5:5">
      <c r="E3703" s="34"/>
    </row>
    <row r="3704" spans="5:5">
      <c r="E3704" s="34"/>
    </row>
    <row r="3705" spans="5:5">
      <c r="E3705" s="34"/>
    </row>
    <row r="3706" spans="5:5">
      <c r="E3706" s="34"/>
    </row>
    <row r="3707" spans="5:5">
      <c r="E3707" s="34"/>
    </row>
    <row r="3708" spans="5:5">
      <c r="E3708" s="34"/>
    </row>
    <row r="3709" spans="5:5">
      <c r="E3709" s="34"/>
    </row>
    <row r="3710" spans="5:5">
      <c r="E3710" s="34"/>
    </row>
    <row r="3711" spans="5:5">
      <c r="E3711" s="34"/>
    </row>
    <row r="3712" spans="5:5">
      <c r="E3712" s="34"/>
    </row>
    <row r="3713" spans="5:5">
      <c r="E3713" s="34"/>
    </row>
    <row r="3714" spans="5:5">
      <c r="E3714" s="34"/>
    </row>
    <row r="3715" spans="5:5">
      <c r="E3715" s="34"/>
    </row>
    <row r="3716" spans="5:5">
      <c r="E3716" s="34"/>
    </row>
    <row r="3717" spans="5:5">
      <c r="E3717" s="34"/>
    </row>
    <row r="3718" spans="5:5">
      <c r="E3718" s="34"/>
    </row>
    <row r="3719" spans="5:5">
      <c r="E3719" s="34"/>
    </row>
    <row r="3720" spans="5:5">
      <c r="E3720" s="34"/>
    </row>
    <row r="3721" spans="5:5">
      <c r="E3721" s="34"/>
    </row>
    <row r="3722" spans="5:5">
      <c r="E3722" s="34"/>
    </row>
    <row r="3723" spans="5:5">
      <c r="E3723" s="34"/>
    </row>
    <row r="3724" spans="5:5">
      <c r="E3724" s="34"/>
    </row>
    <row r="3725" spans="5:5">
      <c r="E3725" s="34"/>
    </row>
    <row r="3726" spans="5:5">
      <c r="E3726" s="34"/>
    </row>
    <row r="3727" spans="5:5">
      <c r="E3727" s="34"/>
    </row>
    <row r="3728" spans="5:5">
      <c r="E3728" s="34"/>
    </row>
    <row r="3729" spans="5:5">
      <c r="E3729" s="34"/>
    </row>
    <row r="3730" spans="5:5">
      <c r="E3730" s="34"/>
    </row>
    <row r="3731" spans="5:5">
      <c r="E3731" s="34"/>
    </row>
    <row r="3732" spans="5:5">
      <c r="E3732" s="34"/>
    </row>
    <row r="3733" spans="5:5">
      <c r="E3733" s="34"/>
    </row>
    <row r="3734" spans="5:5">
      <c r="E3734" s="34"/>
    </row>
    <row r="3735" spans="5:5">
      <c r="E3735" s="34"/>
    </row>
    <row r="3736" spans="5:5">
      <c r="E3736" s="34"/>
    </row>
    <row r="3737" spans="5:5">
      <c r="E3737" s="34"/>
    </row>
    <row r="3738" spans="5:5">
      <c r="E3738" s="34"/>
    </row>
    <row r="3739" spans="5:5">
      <c r="E3739" s="34"/>
    </row>
    <row r="3740" spans="5:5">
      <c r="E3740" s="34"/>
    </row>
    <row r="3741" spans="5:5">
      <c r="E3741" s="34"/>
    </row>
    <row r="3742" spans="5:5">
      <c r="E3742" s="34"/>
    </row>
    <row r="3743" spans="5:5">
      <c r="E3743" s="34"/>
    </row>
    <row r="3744" spans="5:5">
      <c r="E3744" s="34"/>
    </row>
    <row r="3745" spans="5:5">
      <c r="E3745" s="34"/>
    </row>
    <row r="3746" spans="5:5">
      <c r="E3746" s="34"/>
    </row>
    <row r="3747" spans="5:5">
      <c r="E3747" s="34"/>
    </row>
    <row r="3748" spans="5:5">
      <c r="E3748" s="34"/>
    </row>
    <row r="3749" spans="5:5">
      <c r="E3749" s="34"/>
    </row>
    <row r="3750" spans="5:5">
      <c r="E3750" s="34"/>
    </row>
    <row r="3751" spans="5:5">
      <c r="E3751" s="34"/>
    </row>
    <row r="3752" spans="5:5">
      <c r="E3752" s="34"/>
    </row>
    <row r="3753" spans="5:5">
      <c r="E3753" s="34"/>
    </row>
    <row r="3754" spans="5:5">
      <c r="E3754" s="34"/>
    </row>
    <row r="3755" spans="5:5">
      <c r="E3755" s="34"/>
    </row>
    <row r="3756" spans="5:5">
      <c r="E3756" s="34"/>
    </row>
    <row r="3757" spans="5:5">
      <c r="E3757" s="34"/>
    </row>
    <row r="3758" spans="5:5">
      <c r="E3758" s="34"/>
    </row>
    <row r="3759" spans="5:5">
      <c r="E3759" s="34"/>
    </row>
    <row r="3760" spans="5:5">
      <c r="E3760" s="34"/>
    </row>
    <row r="3761" spans="5:5">
      <c r="E3761" s="34"/>
    </row>
    <row r="3762" spans="5:5">
      <c r="E3762" s="34"/>
    </row>
    <row r="3763" spans="5:5">
      <c r="E3763" s="34"/>
    </row>
    <row r="3764" spans="5:5">
      <c r="E3764" s="34"/>
    </row>
    <row r="3765" spans="5:5">
      <c r="E3765" s="34"/>
    </row>
    <row r="3766" spans="5:5">
      <c r="E3766" s="34"/>
    </row>
    <row r="3767" spans="5:5">
      <c r="E3767" s="34"/>
    </row>
    <row r="3768" spans="5:5">
      <c r="E3768" s="34"/>
    </row>
    <row r="3769" spans="5:5">
      <c r="E3769" s="34"/>
    </row>
    <row r="3770" spans="5:5">
      <c r="E3770" s="34"/>
    </row>
    <row r="3771" spans="5:5">
      <c r="E3771" s="34"/>
    </row>
    <row r="3772" spans="5:5">
      <c r="E3772" s="34"/>
    </row>
    <row r="3773" spans="5:5">
      <c r="E3773" s="34"/>
    </row>
    <row r="3774" spans="5:5">
      <c r="E3774" s="34"/>
    </row>
    <row r="3775" spans="5:5">
      <c r="E3775" s="34"/>
    </row>
    <row r="3776" spans="5:5">
      <c r="E3776" s="34"/>
    </row>
    <row r="3777" spans="5:5">
      <c r="E3777" s="34"/>
    </row>
    <row r="3778" spans="5:5">
      <c r="E3778" s="34"/>
    </row>
    <row r="3779" spans="5:5">
      <c r="E3779" s="34"/>
    </row>
    <row r="3780" spans="5:5">
      <c r="E3780" s="34"/>
    </row>
    <row r="3781" spans="5:5">
      <c r="E3781" s="34"/>
    </row>
    <row r="3782" spans="5:5">
      <c r="E3782" s="34"/>
    </row>
    <row r="3783" spans="5:5">
      <c r="E3783" s="34"/>
    </row>
    <row r="3784" spans="5:5">
      <c r="E3784" s="34"/>
    </row>
    <row r="3785" spans="5:5">
      <c r="E3785" s="34"/>
    </row>
    <row r="3786" spans="5:5">
      <c r="E3786" s="34"/>
    </row>
    <row r="3787" spans="5:5">
      <c r="E3787" s="34"/>
    </row>
    <row r="3788" spans="5:5">
      <c r="E3788" s="34"/>
    </row>
    <row r="3789" spans="5:5">
      <c r="E3789" s="34"/>
    </row>
    <row r="3790" spans="5:5">
      <c r="E3790" s="34"/>
    </row>
    <row r="3791" spans="5:5">
      <c r="E3791" s="34"/>
    </row>
    <row r="3792" spans="5:5">
      <c r="E3792" s="34"/>
    </row>
    <row r="3793" spans="5:5">
      <c r="E3793" s="34"/>
    </row>
    <row r="3794" spans="5:5">
      <c r="E3794" s="34"/>
    </row>
    <row r="3795" spans="5:5">
      <c r="E3795" s="34"/>
    </row>
    <row r="3796" spans="5:5">
      <c r="E3796" s="34"/>
    </row>
    <row r="3797" spans="5:5">
      <c r="E3797" s="34"/>
    </row>
    <row r="3798" spans="5:5">
      <c r="E3798" s="34"/>
    </row>
    <row r="3799" spans="5:5">
      <c r="E3799" s="34"/>
    </row>
    <row r="3800" spans="5:5">
      <c r="E3800" s="34"/>
    </row>
    <row r="3801" spans="5:5">
      <c r="E3801" s="34"/>
    </row>
    <row r="3802" spans="5:5">
      <c r="E3802" s="34"/>
    </row>
    <row r="3803" spans="5:5">
      <c r="E3803" s="34"/>
    </row>
    <row r="3804" spans="5:5">
      <c r="E3804" s="34"/>
    </row>
    <row r="3805" spans="5:5">
      <c r="E3805" s="34"/>
    </row>
    <row r="3806" spans="5:5">
      <c r="E3806" s="34"/>
    </row>
    <row r="3807" spans="5:5">
      <c r="E3807" s="34"/>
    </row>
    <row r="3808" spans="5:5">
      <c r="E3808" s="34"/>
    </row>
    <row r="3809" spans="5:5">
      <c r="E3809" s="34"/>
    </row>
    <row r="3810" spans="5:5">
      <c r="E3810" s="34"/>
    </row>
    <row r="3811" spans="5:5">
      <c r="E3811" s="34"/>
    </row>
    <row r="3812" spans="5:5">
      <c r="E3812" s="34"/>
    </row>
    <row r="3813" spans="5:5">
      <c r="E3813" s="34"/>
    </row>
    <row r="3814" spans="5:5">
      <c r="E3814" s="34"/>
    </row>
    <row r="3815" spans="5:5">
      <c r="E3815" s="34"/>
    </row>
    <row r="3816" spans="5:5">
      <c r="E3816" s="34"/>
    </row>
    <row r="3817" spans="5:5">
      <c r="E3817" s="34"/>
    </row>
    <row r="3818" spans="5:5">
      <c r="E3818" s="34"/>
    </row>
    <row r="3819" spans="5:5">
      <c r="E3819" s="34"/>
    </row>
    <row r="3820" spans="5:5">
      <c r="E3820" s="34"/>
    </row>
    <row r="3821" spans="5:5">
      <c r="E3821" s="34"/>
    </row>
    <row r="3822" spans="5:5">
      <c r="E3822" s="34"/>
    </row>
    <row r="3823" spans="5:5">
      <c r="E3823" s="34"/>
    </row>
    <row r="3824" spans="5:5">
      <c r="E3824" s="34"/>
    </row>
    <row r="3825" spans="5:5">
      <c r="E3825" s="34"/>
    </row>
    <row r="3826" spans="5:5">
      <c r="E3826" s="34"/>
    </row>
    <row r="3827" spans="5:5">
      <c r="E3827" s="34"/>
    </row>
    <row r="3828" spans="5:5">
      <c r="E3828" s="34"/>
    </row>
    <row r="3829" spans="5:5">
      <c r="E3829" s="34"/>
    </row>
    <row r="3830" spans="5:5">
      <c r="E3830" s="34"/>
    </row>
    <row r="3831" spans="5:5">
      <c r="E3831" s="34"/>
    </row>
    <row r="3832" spans="5:5">
      <c r="E3832" s="34"/>
    </row>
    <row r="3833" spans="5:5">
      <c r="E3833" s="34"/>
    </row>
    <row r="3834" spans="5:5">
      <c r="E3834" s="34"/>
    </row>
    <row r="3835" spans="5:5">
      <c r="E3835" s="34"/>
    </row>
    <row r="3836" spans="5:5">
      <c r="E3836" s="34"/>
    </row>
    <row r="3837" spans="5:5">
      <c r="E3837" s="34"/>
    </row>
    <row r="3838" spans="5:5">
      <c r="E3838" s="34"/>
    </row>
    <row r="3839" spans="5:5">
      <c r="E3839" s="34"/>
    </row>
    <row r="3840" spans="5:5">
      <c r="E3840" s="34"/>
    </row>
    <row r="3841" spans="5:5">
      <c r="E3841" s="34"/>
    </row>
    <row r="3842" spans="5:5">
      <c r="E3842" s="34"/>
    </row>
    <row r="3843" spans="5:5">
      <c r="E3843" s="34"/>
    </row>
    <row r="3844" spans="5:5">
      <c r="E3844" s="34"/>
    </row>
    <row r="3845" spans="5:5">
      <c r="E3845" s="34"/>
    </row>
    <row r="3846" spans="5:5">
      <c r="E3846" s="34"/>
    </row>
    <row r="3847" spans="5:5">
      <c r="E3847" s="34"/>
    </row>
    <row r="3848" spans="5:5">
      <c r="E3848" s="34"/>
    </row>
    <row r="3849" spans="5:5">
      <c r="E3849" s="34"/>
    </row>
    <row r="3850" spans="5:5">
      <c r="E3850" s="34"/>
    </row>
    <row r="3851" spans="5:5">
      <c r="E3851" s="34"/>
    </row>
    <row r="3852" spans="5:5">
      <c r="E3852" s="34"/>
    </row>
    <row r="3853" spans="5:5">
      <c r="E3853" s="34"/>
    </row>
    <row r="3854" spans="5:5">
      <c r="E3854" s="34"/>
    </row>
    <row r="3855" spans="5:5">
      <c r="E3855" s="34"/>
    </row>
    <row r="3856" spans="5:5">
      <c r="E3856" s="34"/>
    </row>
    <row r="3857" spans="5:5">
      <c r="E3857" s="34"/>
    </row>
    <row r="3858" spans="5:5">
      <c r="E3858" s="34"/>
    </row>
    <row r="3859" spans="5:5">
      <c r="E3859" s="34"/>
    </row>
    <row r="3860" spans="5:5">
      <c r="E3860" s="34"/>
    </row>
    <row r="3861" spans="5:5">
      <c r="E3861" s="34"/>
    </row>
    <row r="3862" spans="5:5">
      <c r="E3862" s="34"/>
    </row>
    <row r="3863" spans="5:5">
      <c r="E3863" s="34"/>
    </row>
    <row r="3864" spans="5:5">
      <c r="E3864" s="34"/>
    </row>
    <row r="3865" spans="5:5">
      <c r="E3865" s="34"/>
    </row>
    <row r="3866" spans="5:5">
      <c r="E3866" s="34"/>
    </row>
    <row r="3867" spans="5:5">
      <c r="E3867" s="34"/>
    </row>
    <row r="3868" spans="5:5">
      <c r="E3868" s="34"/>
    </row>
    <row r="3869" spans="5:5">
      <c r="E3869" s="34"/>
    </row>
    <row r="3870" spans="5:5">
      <c r="E3870" s="34"/>
    </row>
    <row r="3871" spans="5:5">
      <c r="E3871" s="34"/>
    </row>
    <row r="3872" spans="5:5">
      <c r="E3872" s="34"/>
    </row>
    <row r="3873" spans="5:5">
      <c r="E3873" s="34"/>
    </row>
    <row r="3874" spans="5:5">
      <c r="E3874" s="34"/>
    </row>
    <row r="3875" spans="5:5">
      <c r="E3875" s="34"/>
    </row>
    <row r="3876" spans="5:5">
      <c r="E3876" s="34"/>
    </row>
    <row r="3877" spans="5:5">
      <c r="E3877" s="34"/>
    </row>
    <row r="3878" spans="5:5">
      <c r="E3878" s="34"/>
    </row>
    <row r="3879" spans="5:5">
      <c r="E3879" s="34"/>
    </row>
    <row r="3880" spans="5:5">
      <c r="E3880" s="34"/>
    </row>
    <row r="3881" spans="5:5">
      <c r="E3881" s="34"/>
    </row>
    <row r="3882" spans="5:5">
      <c r="E3882" s="34"/>
    </row>
    <row r="3883" spans="5:5">
      <c r="E3883" s="34"/>
    </row>
    <row r="3884" spans="5:5">
      <c r="E3884" s="34"/>
    </row>
    <row r="3885" spans="5:5">
      <c r="E3885" s="34"/>
    </row>
    <row r="3886" spans="5:5">
      <c r="E3886" s="34"/>
    </row>
    <row r="3887" spans="5:5">
      <c r="E3887" s="34"/>
    </row>
    <row r="3888" spans="5:5">
      <c r="E3888" s="34"/>
    </row>
    <row r="3889" spans="5:5">
      <c r="E3889" s="34"/>
    </row>
    <row r="3890" spans="5:5">
      <c r="E3890" s="34"/>
    </row>
    <row r="3891" spans="5:5">
      <c r="E3891" s="34"/>
    </row>
    <row r="3892" spans="5:5">
      <c r="E3892" s="34"/>
    </row>
    <row r="3893" spans="5:5">
      <c r="E3893" s="34"/>
    </row>
    <row r="3894" spans="5:5">
      <c r="E3894" s="34"/>
    </row>
    <row r="3895" spans="5:5">
      <c r="E3895" s="34"/>
    </row>
    <row r="3896" spans="5:5">
      <c r="E3896" s="34"/>
    </row>
    <row r="3897" spans="5:5">
      <c r="E3897" s="34"/>
    </row>
    <row r="3898" spans="5:5">
      <c r="E3898" s="34"/>
    </row>
    <row r="3899" spans="5:5">
      <c r="E3899" s="34"/>
    </row>
    <row r="3900" spans="5:5">
      <c r="E3900" s="34"/>
    </row>
    <row r="3901" spans="5:5">
      <c r="E3901" s="34"/>
    </row>
    <row r="3902" spans="5:5">
      <c r="E3902" s="34"/>
    </row>
    <row r="3903" spans="5:5">
      <c r="E3903" s="34"/>
    </row>
    <row r="3904" spans="5:5">
      <c r="E3904" s="34"/>
    </row>
    <row r="3905" spans="5:5">
      <c r="E3905" s="34"/>
    </row>
    <row r="3906" spans="5:5">
      <c r="E3906" s="34"/>
    </row>
    <row r="3907" spans="5:5">
      <c r="E3907" s="34"/>
    </row>
    <row r="3908" spans="5:5">
      <c r="E3908" s="34"/>
    </row>
    <row r="3909" spans="5:5">
      <c r="E3909" s="34"/>
    </row>
    <row r="3910" spans="5:5">
      <c r="E3910" s="34"/>
    </row>
    <row r="3911" spans="5:5">
      <c r="E3911" s="34"/>
    </row>
    <row r="3912" spans="5:5">
      <c r="E3912" s="34"/>
    </row>
    <row r="3913" spans="5:5">
      <c r="E3913" s="34"/>
    </row>
    <row r="3914" spans="5:5">
      <c r="E3914" s="34"/>
    </row>
    <row r="3915" spans="5:5">
      <c r="E3915" s="34"/>
    </row>
    <row r="3916" spans="5:5">
      <c r="E3916" s="34"/>
    </row>
    <row r="3917" spans="5:5">
      <c r="E3917" s="34"/>
    </row>
    <row r="3918" spans="5:5">
      <c r="E3918" s="34"/>
    </row>
    <row r="3919" spans="5:5">
      <c r="E3919" s="34"/>
    </row>
    <row r="3920" spans="5:5">
      <c r="E3920" s="34"/>
    </row>
    <row r="3921" spans="5:5">
      <c r="E3921" s="34"/>
    </row>
    <row r="3922" spans="5:5">
      <c r="E3922" s="34"/>
    </row>
    <row r="3923" spans="5:5">
      <c r="E3923" s="34"/>
    </row>
    <row r="3924" spans="5:5">
      <c r="E3924" s="34"/>
    </row>
    <row r="3925" spans="5:5">
      <c r="E3925" s="34"/>
    </row>
    <row r="3926" spans="5:5">
      <c r="E3926" s="34"/>
    </row>
    <row r="3927" spans="5:5">
      <c r="E3927" s="34"/>
    </row>
    <row r="3928" spans="5:5">
      <c r="E3928" s="34"/>
    </row>
    <row r="3929" spans="5:5">
      <c r="E3929" s="34"/>
    </row>
    <row r="3930" spans="5:5">
      <c r="E3930" s="34"/>
    </row>
    <row r="3931" spans="5:5">
      <c r="E3931" s="34"/>
    </row>
    <row r="3932" spans="5:5">
      <c r="E3932" s="34"/>
    </row>
    <row r="3933" spans="5:5">
      <c r="E3933" s="34"/>
    </row>
    <row r="3934" spans="5:5">
      <c r="E3934" s="34"/>
    </row>
    <row r="3935" spans="5:5">
      <c r="E3935" s="34"/>
    </row>
    <row r="3936" spans="5:5">
      <c r="E3936" s="34"/>
    </row>
    <row r="3937" spans="5:5">
      <c r="E3937" s="34"/>
    </row>
    <row r="3938" spans="5:5">
      <c r="E3938" s="34"/>
    </row>
    <row r="3939" spans="5:5">
      <c r="E3939" s="34"/>
    </row>
    <row r="3940" spans="5:5">
      <c r="E3940" s="34"/>
    </row>
    <row r="3941" spans="5:5">
      <c r="E3941" s="34"/>
    </row>
    <row r="3942" spans="5:5">
      <c r="E3942" s="34"/>
    </row>
    <row r="3943" spans="5:5">
      <c r="E3943" s="34"/>
    </row>
    <row r="3944" spans="5:5">
      <c r="E3944" s="34"/>
    </row>
    <row r="3945" spans="5:5">
      <c r="E3945" s="34"/>
    </row>
    <row r="3946" spans="5:5">
      <c r="E3946" s="34"/>
    </row>
    <row r="3947" spans="5:5">
      <c r="E3947" s="34"/>
    </row>
    <row r="3948" spans="5:5">
      <c r="E3948" s="34"/>
    </row>
    <row r="3949" spans="5:5">
      <c r="E3949" s="34"/>
    </row>
    <row r="3950" spans="5:5">
      <c r="E3950" s="34"/>
    </row>
    <row r="3951" spans="5:5">
      <c r="E3951" s="34"/>
    </row>
    <row r="3952" spans="5:5">
      <c r="E3952" s="34"/>
    </row>
    <row r="3953" spans="5:5">
      <c r="E3953" s="34"/>
    </row>
    <row r="3954" spans="5:5">
      <c r="E3954" s="34"/>
    </row>
    <row r="3955" spans="5:5">
      <c r="E3955" s="34"/>
    </row>
    <row r="3956" spans="5:5">
      <c r="E3956" s="34"/>
    </row>
    <row r="3957" spans="5:5">
      <c r="E3957" s="34"/>
    </row>
    <row r="3958" spans="5:5">
      <c r="E3958" s="34"/>
    </row>
    <row r="3959" spans="5:5">
      <c r="E3959" s="34"/>
    </row>
    <row r="3960" spans="5:5">
      <c r="E3960" s="34"/>
    </row>
    <row r="3961" spans="5:5">
      <c r="E3961" s="34"/>
    </row>
    <row r="3962" spans="5:5">
      <c r="E3962" s="34"/>
    </row>
    <row r="3963" spans="5:5">
      <c r="E3963" s="34"/>
    </row>
    <row r="3964" spans="5:5">
      <c r="E3964" s="34"/>
    </row>
    <row r="3965" spans="5:5">
      <c r="E3965" s="34"/>
    </row>
    <row r="3966" spans="5:5">
      <c r="E3966" s="34"/>
    </row>
    <row r="3967" spans="5:5">
      <c r="E3967" s="34"/>
    </row>
    <row r="3968" spans="5:5">
      <c r="E3968" s="34"/>
    </row>
    <row r="3969" spans="5:5">
      <c r="E3969" s="34"/>
    </row>
    <row r="3970" spans="5:5">
      <c r="E3970" s="34"/>
    </row>
    <row r="3971" spans="5:5">
      <c r="E3971" s="34"/>
    </row>
    <row r="3972" spans="5:5">
      <c r="E3972" s="34"/>
    </row>
    <row r="3973" spans="5:5">
      <c r="E3973" s="34"/>
    </row>
    <row r="3974" spans="5:5">
      <c r="E3974" s="34"/>
    </row>
    <row r="3975" spans="5:5">
      <c r="E3975" s="34"/>
    </row>
    <row r="3976" spans="5:5">
      <c r="E3976" s="34"/>
    </row>
    <row r="3977" spans="5:5">
      <c r="E3977" s="34"/>
    </row>
    <row r="3978" spans="5:5">
      <c r="E3978" s="34"/>
    </row>
    <row r="3979" spans="5:5">
      <c r="E3979" s="34"/>
    </row>
    <row r="3980" spans="5:5">
      <c r="E3980" s="34"/>
    </row>
    <row r="3981" spans="5:5">
      <c r="E3981" s="34"/>
    </row>
    <row r="3982" spans="5:5">
      <c r="E3982" s="34"/>
    </row>
    <row r="3983" spans="5:5">
      <c r="E3983" s="34"/>
    </row>
    <row r="3984" spans="5:5">
      <c r="E3984" s="34"/>
    </row>
    <row r="3985" spans="5:5">
      <c r="E3985" s="34"/>
    </row>
    <row r="3986" spans="5:5">
      <c r="E3986" s="34"/>
    </row>
    <row r="3987" spans="5:5">
      <c r="E3987" s="34"/>
    </row>
    <row r="3988" spans="5:5">
      <c r="E3988" s="34"/>
    </row>
    <row r="3989" spans="5:5">
      <c r="E3989" s="34"/>
    </row>
    <row r="3990" spans="5:5">
      <c r="E3990" s="34"/>
    </row>
    <row r="3991" spans="5:5">
      <c r="E3991" s="34"/>
    </row>
    <row r="3992" spans="5:5">
      <c r="E3992" s="34"/>
    </row>
    <row r="3993" spans="5:5">
      <c r="E3993" s="34"/>
    </row>
    <row r="3994" spans="5:5">
      <c r="E3994" s="34"/>
    </row>
    <row r="3995" spans="5:5">
      <c r="E3995" s="34"/>
    </row>
    <row r="3996" spans="5:5">
      <c r="E3996" s="34"/>
    </row>
    <row r="3997" spans="5:5">
      <c r="E3997" s="34"/>
    </row>
    <row r="3998" spans="5:5">
      <c r="E3998" s="34"/>
    </row>
    <row r="3999" spans="5:5">
      <c r="E3999" s="34"/>
    </row>
    <row r="4000" spans="5:5">
      <c r="E4000" s="34"/>
    </row>
    <row r="4001" spans="5:5">
      <c r="E4001" s="34"/>
    </row>
    <row r="4002" spans="5:5">
      <c r="E4002" s="34"/>
    </row>
    <row r="4003" spans="5:5">
      <c r="E4003" s="34"/>
    </row>
    <row r="4004" spans="5:5">
      <c r="E4004" s="34"/>
    </row>
    <row r="4005" spans="5:5">
      <c r="E4005" s="34"/>
    </row>
    <row r="4006" spans="5:5">
      <c r="E4006" s="34"/>
    </row>
    <row r="4007" spans="5:5">
      <c r="E4007" s="34"/>
    </row>
    <row r="4008" spans="5:5">
      <c r="E4008" s="34"/>
    </row>
    <row r="4009" spans="5:5">
      <c r="E4009" s="34"/>
    </row>
    <row r="4010" spans="5:5">
      <c r="E4010" s="34"/>
    </row>
    <row r="4011" spans="5:5">
      <c r="E4011" s="34"/>
    </row>
    <row r="4012" spans="5:5">
      <c r="E4012" s="34"/>
    </row>
    <row r="4013" spans="5:5">
      <c r="E4013" s="34"/>
    </row>
    <row r="4014" spans="5:5">
      <c r="E4014" s="34"/>
    </row>
    <row r="4015" spans="5:5">
      <c r="E4015" s="34"/>
    </row>
    <row r="4016" spans="5:5">
      <c r="E4016" s="34"/>
    </row>
    <row r="4017" spans="5:5">
      <c r="E4017" s="34"/>
    </row>
    <row r="4018" spans="5:5">
      <c r="E4018" s="34"/>
    </row>
    <row r="4019" spans="5:5">
      <c r="E4019" s="34"/>
    </row>
    <row r="4020" spans="5:5">
      <c r="E4020" s="34"/>
    </row>
    <row r="4021" spans="5:5">
      <c r="E4021" s="34"/>
    </row>
    <row r="4022" spans="5:5">
      <c r="E4022" s="34"/>
    </row>
    <row r="4023" spans="5:5">
      <c r="E4023" s="34"/>
    </row>
    <row r="4024" spans="5:5">
      <c r="E4024" s="34"/>
    </row>
    <row r="4025" spans="5:5">
      <c r="E4025" s="34"/>
    </row>
    <row r="4026" spans="5:5">
      <c r="E4026" s="34"/>
    </row>
    <row r="4027" spans="5:5">
      <c r="E4027" s="34"/>
    </row>
    <row r="4028" spans="5:5">
      <c r="E4028" s="34"/>
    </row>
    <row r="4029" spans="5:5">
      <c r="E4029" s="34"/>
    </row>
    <row r="4030" spans="5:5">
      <c r="E4030" s="34"/>
    </row>
    <row r="4031" spans="5:5">
      <c r="E4031" s="34"/>
    </row>
    <row r="4032" spans="5:5">
      <c r="E4032" s="34"/>
    </row>
    <row r="4033" spans="5:5">
      <c r="E4033" s="34"/>
    </row>
    <row r="4034" spans="5:5">
      <c r="E4034" s="34"/>
    </row>
    <row r="4035" spans="5:5">
      <c r="E4035" s="34"/>
    </row>
    <row r="4036" spans="5:5">
      <c r="E4036" s="34"/>
    </row>
    <row r="4037" spans="5:5">
      <c r="E4037" s="34"/>
    </row>
    <row r="4038" spans="5:5">
      <c r="E4038" s="34"/>
    </row>
    <row r="4039" spans="5:5">
      <c r="E4039" s="34"/>
    </row>
    <row r="4040" spans="5:5">
      <c r="E4040" s="34"/>
    </row>
    <row r="4041" spans="5:5">
      <c r="E4041" s="34"/>
    </row>
    <row r="4042" spans="5:5">
      <c r="E4042" s="34"/>
    </row>
    <row r="4043" spans="5:5">
      <c r="E4043" s="34"/>
    </row>
    <row r="4044" spans="5:5">
      <c r="E4044" s="34"/>
    </row>
    <row r="4045" spans="5:5">
      <c r="E4045" s="34"/>
    </row>
    <row r="4046" spans="5:5">
      <c r="E4046" s="34"/>
    </row>
    <row r="4047" spans="5:5">
      <c r="E4047" s="34"/>
    </row>
    <row r="4048" spans="5:5">
      <c r="E4048" s="34"/>
    </row>
    <row r="4049" spans="5:5">
      <c r="E4049" s="34"/>
    </row>
    <row r="4050" spans="5:5">
      <c r="E4050" s="34"/>
    </row>
    <row r="4051" spans="5:5">
      <c r="E4051" s="34"/>
    </row>
    <row r="4052" spans="5:5">
      <c r="E4052" s="34"/>
    </row>
    <row r="4053" spans="5:5">
      <c r="E4053" s="34"/>
    </row>
    <row r="4054" spans="5:5">
      <c r="E4054" s="34"/>
    </row>
    <row r="4055" spans="5:5">
      <c r="E4055" s="34"/>
    </row>
    <row r="4056" spans="5:5">
      <c r="E4056" s="34"/>
    </row>
    <row r="4057" spans="5:5">
      <c r="E4057" s="34"/>
    </row>
    <row r="4058" spans="5:5">
      <c r="E4058" s="34"/>
    </row>
    <row r="4059" spans="5:5">
      <c r="E4059" s="34"/>
    </row>
    <row r="4060" spans="5:5">
      <c r="E4060" s="34"/>
    </row>
    <row r="4061" spans="5:5">
      <c r="E4061" s="34"/>
    </row>
    <row r="4062" spans="5:5">
      <c r="E4062" s="34"/>
    </row>
    <row r="4063" spans="5:5">
      <c r="E4063" s="34"/>
    </row>
    <row r="4064" spans="5:5">
      <c r="E4064" s="34"/>
    </row>
    <row r="4065" spans="5:5">
      <c r="E4065" s="34"/>
    </row>
    <row r="4066" spans="5:5">
      <c r="E4066" s="34"/>
    </row>
    <row r="4067" spans="5:5">
      <c r="E4067" s="34"/>
    </row>
    <row r="4068" spans="5:5">
      <c r="E4068" s="34"/>
    </row>
    <row r="4069" spans="5:5">
      <c r="E4069" s="34"/>
    </row>
    <row r="4070" spans="5:5">
      <c r="E4070" s="34"/>
    </row>
    <row r="4071" spans="5:5">
      <c r="E4071" s="34"/>
    </row>
    <row r="4072" spans="5:5">
      <c r="E4072" s="34"/>
    </row>
    <row r="4073" spans="5:5">
      <c r="E4073" s="34"/>
    </row>
    <row r="4074" spans="5:5">
      <c r="E4074" s="34"/>
    </row>
    <row r="4075" spans="5:5">
      <c r="E4075" s="34"/>
    </row>
    <row r="4076" spans="5:5">
      <c r="E4076" s="34"/>
    </row>
    <row r="4077" spans="5:5">
      <c r="E4077" s="34"/>
    </row>
    <row r="4078" spans="5:5">
      <c r="E4078" s="34"/>
    </row>
    <row r="4079" spans="5:5">
      <c r="E4079" s="34"/>
    </row>
    <row r="4080" spans="5:5">
      <c r="E4080" s="34"/>
    </row>
    <row r="4081" spans="5:5">
      <c r="E4081" s="34"/>
    </row>
    <row r="4082" spans="5:5">
      <c r="E4082" s="34"/>
    </row>
    <row r="4083" spans="5:5">
      <c r="E4083" s="34"/>
    </row>
    <row r="4084" spans="5:5">
      <c r="E4084" s="34"/>
    </row>
    <row r="4085" spans="5:5">
      <c r="E4085" s="34"/>
    </row>
    <row r="4086" spans="5:5">
      <c r="E4086" s="34"/>
    </row>
    <row r="4087" spans="5:5">
      <c r="E4087" s="34"/>
    </row>
    <row r="4088" spans="5:5">
      <c r="E4088" s="34"/>
    </row>
    <row r="4089" spans="5:5">
      <c r="E4089" s="34"/>
    </row>
    <row r="4090" spans="5:5">
      <c r="E4090" s="34"/>
    </row>
    <row r="4091" spans="5:5">
      <c r="E4091" s="34"/>
    </row>
    <row r="4092" spans="5:5">
      <c r="E4092" s="34"/>
    </row>
    <row r="4093" spans="5:5">
      <c r="E4093" s="34"/>
    </row>
    <row r="4094" spans="5:5">
      <c r="E4094" s="34"/>
    </row>
    <row r="4095" spans="5:5">
      <c r="E4095" s="34"/>
    </row>
    <row r="4096" spans="5:5">
      <c r="E4096" s="34"/>
    </row>
    <row r="4097" spans="5:5">
      <c r="E4097" s="34"/>
    </row>
    <row r="4098" spans="5:5">
      <c r="E4098" s="34"/>
    </row>
    <row r="4099" spans="5:5">
      <c r="E4099" s="34"/>
    </row>
    <row r="4100" spans="5:5">
      <c r="E4100" s="34"/>
    </row>
    <row r="4101" spans="5:5">
      <c r="E4101" s="34"/>
    </row>
    <row r="4102" spans="5:5">
      <c r="E4102" s="34"/>
    </row>
    <row r="4103" spans="5:5">
      <c r="E4103" s="34"/>
    </row>
    <row r="4104" spans="5:5">
      <c r="E4104" s="34"/>
    </row>
    <row r="4105" spans="5:5">
      <c r="E4105" s="34"/>
    </row>
    <row r="4106" spans="5:5">
      <c r="E4106" s="34"/>
    </row>
    <row r="4107" spans="5:5">
      <c r="E4107" s="34"/>
    </row>
    <row r="4108" spans="5:5">
      <c r="E4108" s="34"/>
    </row>
    <row r="4109" spans="5:5">
      <c r="E4109" s="34"/>
    </row>
    <row r="4110" spans="5:5">
      <c r="E4110" s="34"/>
    </row>
    <row r="4111" spans="5:5">
      <c r="E4111" s="34"/>
    </row>
    <row r="4112" spans="5:5">
      <c r="E4112" s="34"/>
    </row>
    <row r="4113" spans="5:5">
      <c r="E4113" s="34"/>
    </row>
    <row r="4114" spans="5:5">
      <c r="E4114" s="34"/>
    </row>
    <row r="4115" spans="5:5">
      <c r="E4115" s="34"/>
    </row>
    <row r="4116" spans="5:5">
      <c r="E4116" s="34"/>
    </row>
    <row r="4117" spans="5:5">
      <c r="E4117" s="34"/>
    </row>
    <row r="4118" spans="5:5">
      <c r="E4118" s="34"/>
    </row>
    <row r="4119" spans="5:5">
      <c r="E4119" s="34"/>
    </row>
    <row r="4120" spans="5:5">
      <c r="E4120" s="34"/>
    </row>
    <row r="4121" spans="5:5">
      <c r="E4121" s="34"/>
    </row>
    <row r="4122" spans="5:5">
      <c r="E4122" s="34"/>
    </row>
    <row r="4123" spans="5:5">
      <c r="E4123" s="34"/>
    </row>
    <row r="4124" spans="5:5">
      <c r="E4124" s="34"/>
    </row>
    <row r="4125" spans="5:5">
      <c r="E4125" s="34"/>
    </row>
    <row r="4126" spans="5:5">
      <c r="E4126" s="34"/>
    </row>
    <row r="4127" spans="5:5">
      <c r="E4127" s="34"/>
    </row>
    <row r="4128" spans="5:5">
      <c r="E4128" s="34"/>
    </row>
    <row r="4129" spans="5:5">
      <c r="E4129" s="34"/>
    </row>
    <row r="4130" spans="5:5">
      <c r="E4130" s="34"/>
    </row>
    <row r="4131" spans="5:5">
      <c r="E4131" s="34"/>
    </row>
    <row r="4132" spans="5:5">
      <c r="E4132" s="34"/>
    </row>
    <row r="4133" spans="5:5">
      <c r="E4133" s="34"/>
    </row>
    <row r="4134" spans="5:5">
      <c r="E4134" s="34"/>
    </row>
    <row r="4135" spans="5:5">
      <c r="E4135" s="34"/>
    </row>
    <row r="4136" spans="5:5">
      <c r="E4136" s="34"/>
    </row>
    <row r="4137" spans="5:5">
      <c r="E4137" s="34"/>
    </row>
    <row r="4138" spans="5:5">
      <c r="E4138" s="34"/>
    </row>
    <row r="4139" spans="5:5">
      <c r="E4139" s="34"/>
    </row>
    <row r="4140" spans="5:5">
      <c r="E4140" s="34"/>
    </row>
    <row r="4141" spans="5:5">
      <c r="E4141" s="34"/>
    </row>
    <row r="4142" spans="5:5">
      <c r="E4142" s="34"/>
    </row>
    <row r="4143" spans="5:5">
      <c r="E4143" s="34"/>
    </row>
    <row r="4144" spans="5:5">
      <c r="E4144" s="34"/>
    </row>
    <row r="4145" spans="5:5">
      <c r="E4145" s="34"/>
    </row>
    <row r="4146" spans="5:5">
      <c r="E4146" s="34"/>
    </row>
    <row r="4147" spans="5:5">
      <c r="E4147" s="34"/>
    </row>
    <row r="4148" spans="5:5">
      <c r="E4148" s="34"/>
    </row>
    <row r="4149" spans="5:5">
      <c r="E4149" s="34"/>
    </row>
    <row r="4150" spans="5:5">
      <c r="E4150" s="34"/>
    </row>
    <row r="4151" spans="5:5">
      <c r="E4151" s="34"/>
    </row>
    <row r="4152" spans="5:5">
      <c r="E4152" s="34"/>
    </row>
    <row r="4153" spans="5:5">
      <c r="E4153" s="34"/>
    </row>
    <row r="4154" spans="5:5">
      <c r="E4154" s="34"/>
    </row>
    <row r="4155" spans="5:5">
      <c r="E4155" s="34"/>
    </row>
    <row r="4156" spans="5:5">
      <c r="E4156" s="34"/>
    </row>
    <row r="4157" spans="5:5">
      <c r="E4157" s="34"/>
    </row>
    <row r="4158" spans="5:5">
      <c r="E4158" s="34"/>
    </row>
    <row r="4159" spans="5:5">
      <c r="E4159" s="34"/>
    </row>
    <row r="4160" spans="5:5">
      <c r="E4160" s="34"/>
    </row>
    <row r="4161" spans="5:5">
      <c r="E4161" s="34"/>
    </row>
    <row r="4162" spans="5:5">
      <c r="E4162" s="34"/>
    </row>
    <row r="4163" spans="5:5">
      <c r="E4163" s="34"/>
    </row>
    <row r="4164" spans="5:5">
      <c r="E4164" s="34"/>
    </row>
    <row r="4165" spans="5:5">
      <c r="E4165" s="34"/>
    </row>
    <row r="4166" spans="5:5">
      <c r="E4166" s="34"/>
    </row>
    <row r="4167" spans="5:5">
      <c r="E4167" s="34"/>
    </row>
    <row r="4168" spans="5:5">
      <c r="E4168" s="34"/>
    </row>
    <row r="4169" spans="5:5">
      <c r="E4169" s="34"/>
    </row>
    <row r="4170" spans="5:5">
      <c r="E4170" s="34"/>
    </row>
    <row r="4171" spans="5:5">
      <c r="E4171" s="34"/>
    </row>
    <row r="4172" spans="5:5">
      <c r="E4172" s="34"/>
    </row>
    <row r="4173" spans="5:5">
      <c r="E4173" s="34"/>
    </row>
    <row r="4174" spans="5:5">
      <c r="E4174" s="34"/>
    </row>
    <row r="4175" spans="5:5">
      <c r="E4175" s="34"/>
    </row>
    <row r="4176" spans="5:5">
      <c r="E4176" s="34"/>
    </row>
    <row r="4177" spans="5:5">
      <c r="E4177" s="34"/>
    </row>
    <row r="4178" spans="5:5">
      <c r="E4178" s="34"/>
    </row>
    <row r="4179" spans="5:5">
      <c r="E4179" s="34"/>
    </row>
    <row r="4180" spans="5:5">
      <c r="E4180" s="34"/>
    </row>
    <row r="4181" spans="5:5">
      <c r="E4181" s="34"/>
    </row>
    <row r="4182" spans="5:5">
      <c r="E4182" s="34"/>
    </row>
    <row r="4183" spans="5:5">
      <c r="E4183" s="34"/>
    </row>
    <row r="4184" spans="5:5">
      <c r="E4184" s="34"/>
    </row>
    <row r="4185" spans="5:5">
      <c r="E4185" s="34"/>
    </row>
    <row r="4186" spans="5:5">
      <c r="E4186" s="34"/>
    </row>
    <row r="4187" spans="5:5">
      <c r="E4187" s="34"/>
    </row>
    <row r="4188" spans="5:5">
      <c r="E4188" s="34"/>
    </row>
    <row r="4189" spans="5:5">
      <c r="E4189" s="34"/>
    </row>
    <row r="4190" spans="5:5">
      <c r="E4190" s="34"/>
    </row>
    <row r="4191" spans="5:5">
      <c r="E4191" s="34"/>
    </row>
    <row r="4192" spans="5:5">
      <c r="E4192" s="34"/>
    </row>
    <row r="4193" spans="5:5">
      <c r="E4193" s="34"/>
    </row>
    <row r="4194" spans="5:5">
      <c r="E4194" s="34"/>
    </row>
    <row r="4195" spans="5:5">
      <c r="E4195" s="34"/>
    </row>
    <row r="4196" spans="5:5">
      <c r="E4196" s="34"/>
    </row>
    <row r="4197" spans="5:5">
      <c r="E4197" s="34"/>
    </row>
    <row r="4198" spans="5:5">
      <c r="E4198" s="34"/>
    </row>
    <row r="4199" spans="5:5">
      <c r="E4199" s="34"/>
    </row>
    <row r="4200" spans="5:5">
      <c r="E4200" s="34"/>
    </row>
    <row r="4201" spans="5:5">
      <c r="E4201" s="34"/>
    </row>
    <row r="4202" spans="5:5">
      <c r="E4202" s="34"/>
    </row>
    <row r="4203" spans="5:5">
      <c r="E4203" s="34"/>
    </row>
    <row r="4204" spans="5:5">
      <c r="E4204" s="34"/>
    </row>
    <row r="4205" spans="5:5">
      <c r="E4205" s="34"/>
    </row>
    <row r="4206" spans="5:5">
      <c r="E4206" s="34"/>
    </row>
    <row r="4207" spans="5:5">
      <c r="E4207" s="34"/>
    </row>
    <row r="4208" spans="5:5">
      <c r="E4208" s="34"/>
    </row>
    <row r="4209" spans="5:5">
      <c r="E4209" s="34"/>
    </row>
    <row r="4210" spans="5:5">
      <c r="E4210" s="34"/>
    </row>
    <row r="4211" spans="5:5">
      <c r="E4211" s="34"/>
    </row>
    <row r="4212" spans="5:5">
      <c r="E4212" s="34"/>
    </row>
    <row r="4213" spans="5:5">
      <c r="E4213" s="34"/>
    </row>
    <row r="4214" spans="5:5">
      <c r="E4214" s="34"/>
    </row>
    <row r="4215" spans="5:5">
      <c r="E4215" s="34"/>
    </row>
    <row r="4216" spans="5:5">
      <c r="E4216" s="34"/>
    </row>
    <row r="4217" spans="5:5">
      <c r="E4217" s="34"/>
    </row>
    <row r="4218" spans="5:5">
      <c r="E4218" s="34"/>
    </row>
    <row r="4219" spans="5:5">
      <c r="E4219" s="34"/>
    </row>
    <row r="4220" spans="5:5">
      <c r="E4220" s="34"/>
    </row>
    <row r="4221" spans="5:5">
      <c r="E4221" s="34"/>
    </row>
    <row r="4222" spans="5:5">
      <c r="E4222" s="34"/>
    </row>
    <row r="4223" spans="5:5">
      <c r="E4223" s="34"/>
    </row>
    <row r="4224" spans="5:5">
      <c r="E4224" s="34"/>
    </row>
    <row r="4225" spans="5:5">
      <c r="E4225" s="34"/>
    </row>
    <row r="4226" spans="5:5">
      <c r="E4226" s="34"/>
    </row>
    <row r="4227" spans="5:5">
      <c r="E4227" s="34"/>
    </row>
    <row r="4228" spans="5:5">
      <c r="E4228" s="34"/>
    </row>
    <row r="4229" spans="5:5">
      <c r="E4229" s="34"/>
    </row>
    <row r="4230" spans="5:5">
      <c r="E4230" s="34"/>
    </row>
    <row r="4231" spans="5:5">
      <c r="E4231" s="34"/>
    </row>
    <row r="4232" spans="5:5">
      <c r="E4232" s="34"/>
    </row>
    <row r="4233" spans="5:5">
      <c r="E4233" s="34"/>
    </row>
    <row r="4234" spans="5:5">
      <c r="E4234" s="34"/>
    </row>
    <row r="4235" spans="5:5">
      <c r="E4235" s="34"/>
    </row>
    <row r="4236" spans="5:5">
      <c r="E4236" s="34"/>
    </row>
    <row r="4237" spans="5:5">
      <c r="E4237" s="34"/>
    </row>
    <row r="4238" spans="5:5">
      <c r="E4238" s="34"/>
    </row>
    <row r="4239" spans="5:5">
      <c r="E4239" s="34"/>
    </row>
    <row r="4240" spans="5:5">
      <c r="E4240" s="34"/>
    </row>
    <row r="4241" spans="5:5">
      <c r="E4241" s="34"/>
    </row>
    <row r="4242" spans="5:5">
      <c r="E4242" s="34"/>
    </row>
    <row r="4243" spans="5:5">
      <c r="E4243" s="34"/>
    </row>
    <row r="4244" spans="5:5">
      <c r="E4244" s="34"/>
    </row>
    <row r="4245" spans="5:5">
      <c r="E4245" s="34"/>
    </row>
    <row r="4246" spans="5:5">
      <c r="E4246" s="34"/>
    </row>
    <row r="4247" spans="5:5">
      <c r="E4247" s="34"/>
    </row>
    <row r="4248" spans="5:5">
      <c r="E4248" s="34"/>
    </row>
    <row r="4249" spans="5:5">
      <c r="E4249" s="34"/>
    </row>
    <row r="4250" spans="5:5">
      <c r="E4250" s="34"/>
    </row>
    <row r="4251" spans="5:5">
      <c r="E4251" s="34"/>
    </row>
    <row r="4252" spans="5:5">
      <c r="E4252" s="34"/>
    </row>
    <row r="4253" spans="5:5">
      <c r="E4253" s="34"/>
    </row>
    <row r="4254" spans="5:5">
      <c r="E4254" s="34"/>
    </row>
    <row r="4255" spans="5:5">
      <c r="E4255" s="34"/>
    </row>
    <row r="4256" spans="5:5">
      <c r="E4256" s="34"/>
    </row>
    <row r="4257" spans="5:5">
      <c r="E4257" s="34"/>
    </row>
    <row r="4258" spans="5:5">
      <c r="E4258" s="34"/>
    </row>
    <row r="4259" spans="5:5">
      <c r="E4259" s="34"/>
    </row>
    <row r="4260" spans="5:5">
      <c r="E4260" s="34"/>
    </row>
    <row r="4261" spans="5:5">
      <c r="E4261" s="34"/>
    </row>
    <row r="4262" spans="5:5">
      <c r="E4262" s="34"/>
    </row>
    <row r="4263" spans="5:5">
      <c r="E4263" s="34"/>
    </row>
    <row r="4264" spans="5:5">
      <c r="E4264" s="34"/>
    </row>
    <row r="4265" spans="5:5">
      <c r="E4265" s="34"/>
    </row>
    <row r="4266" spans="5:5">
      <c r="E4266" s="34"/>
    </row>
    <row r="4267" spans="5:5">
      <c r="E4267" s="34"/>
    </row>
    <row r="4268" spans="5:5">
      <c r="E4268" s="34"/>
    </row>
    <row r="4269" spans="5:5">
      <c r="E4269" s="34"/>
    </row>
    <row r="4270" spans="5:5">
      <c r="E4270" s="34"/>
    </row>
    <row r="4271" spans="5:5">
      <c r="E4271" s="34"/>
    </row>
    <row r="4272" spans="5:5">
      <c r="E4272" s="34"/>
    </row>
    <row r="4273" spans="5:5">
      <c r="E4273" s="34"/>
    </row>
    <row r="4274" spans="5:5">
      <c r="E4274" s="34"/>
    </row>
    <row r="4275" spans="5:5">
      <c r="E4275" s="34"/>
    </row>
    <row r="4276" spans="5:5">
      <c r="E4276" s="34"/>
    </row>
    <row r="4277" spans="5:5">
      <c r="E4277" s="34"/>
    </row>
    <row r="4278" spans="5:5">
      <c r="E4278" s="34"/>
    </row>
    <row r="4279" spans="5:5">
      <c r="E4279" s="34"/>
    </row>
    <row r="4280" spans="5:5">
      <c r="E4280" s="34"/>
    </row>
    <row r="4281" spans="5:5">
      <c r="E4281" s="34"/>
    </row>
    <row r="4282" spans="5:5">
      <c r="E4282" s="34"/>
    </row>
    <row r="4283" spans="5:5">
      <c r="E4283" s="34"/>
    </row>
    <row r="4284" spans="5:5">
      <c r="E4284" s="34"/>
    </row>
    <row r="4285" spans="5:5">
      <c r="E4285" s="34"/>
    </row>
    <row r="4286" spans="5:5">
      <c r="E4286" s="34"/>
    </row>
    <row r="4287" spans="5:5">
      <c r="E4287" s="34"/>
    </row>
    <row r="4288" spans="5:5">
      <c r="E4288" s="34"/>
    </row>
    <row r="4289" spans="5:5">
      <c r="E4289" s="34"/>
    </row>
    <row r="4290" spans="5:5">
      <c r="E4290" s="34"/>
    </row>
    <row r="4291" spans="5:5">
      <c r="E4291" s="34"/>
    </row>
    <row r="4292" spans="5:5">
      <c r="E4292" s="34"/>
    </row>
    <row r="4293" spans="5:5">
      <c r="E4293" s="34"/>
    </row>
    <row r="4294" spans="5:5">
      <c r="E4294" s="34"/>
    </row>
    <row r="4295" spans="5:5">
      <c r="E4295" s="34"/>
    </row>
    <row r="4296" spans="5:5">
      <c r="E4296" s="34"/>
    </row>
    <row r="4297" spans="5:5">
      <c r="E4297" s="34"/>
    </row>
    <row r="4298" spans="5:5">
      <c r="E4298" s="34"/>
    </row>
    <row r="4299" spans="5:5">
      <c r="E4299" s="34"/>
    </row>
    <row r="4300" spans="5:5">
      <c r="E4300" s="34"/>
    </row>
    <row r="4301" spans="5:5">
      <c r="E4301" s="34"/>
    </row>
    <row r="4302" spans="5:5">
      <c r="E4302" s="34"/>
    </row>
    <row r="4303" spans="5:5">
      <c r="E4303" s="34"/>
    </row>
    <row r="4304" spans="5:5">
      <c r="E4304" s="34"/>
    </row>
    <row r="4305" spans="5:5">
      <c r="E4305" s="34"/>
    </row>
    <row r="4306" spans="5:5">
      <c r="E4306" s="34"/>
    </row>
    <row r="4307" spans="5:5">
      <c r="E4307" s="34"/>
    </row>
    <row r="4308" spans="5:5">
      <c r="E4308" s="34"/>
    </row>
    <row r="4309" spans="5:5">
      <c r="E4309" s="34"/>
    </row>
    <row r="4310" spans="5:5">
      <c r="E4310" s="34"/>
    </row>
    <row r="4311" spans="5:5">
      <c r="E4311" s="34"/>
    </row>
    <row r="4312" spans="5:5">
      <c r="E4312" s="34"/>
    </row>
    <row r="4313" spans="5:5">
      <c r="E4313" s="34"/>
    </row>
    <row r="4314" spans="5:5">
      <c r="E4314" s="34"/>
    </row>
    <row r="4315" spans="5:5">
      <c r="E4315" s="34"/>
    </row>
    <row r="4316" spans="5:5">
      <c r="E4316" s="34"/>
    </row>
    <row r="4317" spans="5:5">
      <c r="E4317" s="34"/>
    </row>
    <row r="4318" spans="5:5">
      <c r="E4318" s="34"/>
    </row>
    <row r="4319" spans="5:5">
      <c r="E4319" s="34"/>
    </row>
    <row r="4320" spans="5:5">
      <c r="E4320" s="34"/>
    </row>
    <row r="4321" spans="5:5">
      <c r="E4321" s="34"/>
    </row>
    <row r="4322" spans="5:5">
      <c r="E4322" s="34"/>
    </row>
    <row r="4323" spans="5:5">
      <c r="E4323" s="34"/>
    </row>
    <row r="4324" spans="5:5">
      <c r="E4324" s="34"/>
    </row>
    <row r="4325" spans="5:5">
      <c r="E4325" s="34"/>
    </row>
    <row r="4326" spans="5:5">
      <c r="E4326" s="34"/>
    </row>
    <row r="4327" spans="5:5">
      <c r="E4327" s="34"/>
    </row>
    <row r="4328" spans="5:5">
      <c r="E4328" s="34"/>
    </row>
    <row r="4329" spans="5:5">
      <c r="E4329" s="34"/>
    </row>
    <row r="4330" spans="5:5">
      <c r="E4330" s="34"/>
    </row>
    <row r="4331" spans="5:5">
      <c r="E4331" s="34"/>
    </row>
    <row r="4332" spans="5:5">
      <c r="E4332" s="34"/>
    </row>
    <row r="4333" spans="5:5">
      <c r="E4333" s="34"/>
    </row>
    <row r="4334" spans="5:5">
      <c r="E4334" s="34"/>
    </row>
    <row r="4335" spans="5:5">
      <c r="E4335" s="34"/>
    </row>
    <row r="4336" spans="5:5">
      <c r="E4336" s="34"/>
    </row>
    <row r="4337" spans="5:5">
      <c r="E4337" s="34"/>
    </row>
    <row r="4338" spans="5:5">
      <c r="E4338" s="34"/>
    </row>
    <row r="4339" spans="5:5">
      <c r="E4339" s="34"/>
    </row>
    <row r="4340" spans="5:5">
      <c r="E4340" s="34"/>
    </row>
    <row r="4341" spans="5:5">
      <c r="E4341" s="34"/>
    </row>
    <row r="4342" spans="5:5">
      <c r="E4342" s="34"/>
    </row>
    <row r="4343" spans="5:5">
      <c r="E4343" s="34"/>
    </row>
    <row r="4344" spans="5:5">
      <c r="E4344" s="34"/>
    </row>
    <row r="4345" spans="5:5">
      <c r="E4345" s="34"/>
    </row>
    <row r="4346" spans="5:5">
      <c r="E4346" s="34"/>
    </row>
    <row r="4347" spans="5:5">
      <c r="E4347" s="34"/>
    </row>
    <row r="4348" spans="5:5">
      <c r="E4348" s="34"/>
    </row>
    <row r="4349" spans="5:5">
      <c r="E4349" s="34"/>
    </row>
    <row r="4350" spans="5:5">
      <c r="E4350" s="34"/>
    </row>
    <row r="4351" spans="5:5">
      <c r="E4351" s="34"/>
    </row>
    <row r="4352" spans="5:5">
      <c r="E4352" s="34"/>
    </row>
    <row r="4353" spans="5:5">
      <c r="E4353" s="34"/>
    </row>
    <row r="4354" spans="5:5">
      <c r="E4354" s="34"/>
    </row>
    <row r="4355" spans="5:5">
      <c r="E4355" s="34"/>
    </row>
    <row r="4356" spans="5:5">
      <c r="E4356" s="34"/>
    </row>
    <row r="4357" spans="5:5">
      <c r="E4357" s="34"/>
    </row>
    <row r="4358" spans="5:5">
      <c r="E4358" s="34"/>
    </row>
    <row r="4359" spans="5:5">
      <c r="E4359" s="34"/>
    </row>
    <row r="4360" spans="5:5">
      <c r="E4360" s="34"/>
    </row>
    <row r="4361" spans="5:5">
      <c r="E4361" s="34"/>
    </row>
    <row r="4362" spans="5:5">
      <c r="E4362" s="34"/>
    </row>
    <row r="4363" spans="5:5">
      <c r="E4363" s="34"/>
    </row>
    <row r="4364" spans="5:5">
      <c r="E4364" s="34"/>
    </row>
    <row r="4365" spans="5:5">
      <c r="E4365" s="34"/>
    </row>
    <row r="4366" spans="5:5">
      <c r="E4366" s="34"/>
    </row>
    <row r="4367" spans="5:5">
      <c r="E4367" s="34"/>
    </row>
    <row r="4368" spans="5:5">
      <c r="E4368" s="34"/>
    </row>
    <row r="4369" spans="5:5">
      <c r="E4369" s="34"/>
    </row>
    <row r="4370" spans="5:5">
      <c r="E4370" s="34"/>
    </row>
    <row r="4371" spans="5:5">
      <c r="E4371" s="34"/>
    </row>
    <row r="4372" spans="5:5">
      <c r="E4372" s="34"/>
    </row>
    <row r="4373" spans="5:5">
      <c r="E4373" s="34"/>
    </row>
    <row r="4374" spans="5:5">
      <c r="E4374" s="34"/>
    </row>
    <row r="4375" spans="5:5">
      <c r="E4375" s="34"/>
    </row>
    <row r="4376" spans="5:5">
      <c r="E4376" s="34"/>
    </row>
    <row r="4377" spans="5:5">
      <c r="E4377" s="34"/>
    </row>
    <row r="4378" spans="5:5">
      <c r="E4378" s="34"/>
    </row>
    <row r="4379" spans="5:5">
      <c r="E4379" s="34"/>
    </row>
    <row r="4380" spans="5:5">
      <c r="E4380" s="34"/>
    </row>
    <row r="4381" spans="5:5">
      <c r="E4381" s="34"/>
    </row>
    <row r="4382" spans="5:5">
      <c r="E4382" s="34"/>
    </row>
    <row r="4383" spans="5:5">
      <c r="E4383" s="34"/>
    </row>
    <row r="4384" spans="5:5">
      <c r="E4384" s="34"/>
    </row>
    <row r="4385" spans="5:5">
      <c r="E4385" s="34"/>
    </row>
    <row r="4386" spans="5:5">
      <c r="E4386" s="34"/>
    </row>
    <row r="4387" spans="5:5">
      <c r="E4387" s="34"/>
    </row>
    <row r="4388" spans="5:5">
      <c r="E4388" s="34"/>
    </row>
    <row r="4389" spans="5:5">
      <c r="E4389" s="34"/>
    </row>
    <row r="4390" spans="5:5">
      <c r="E4390" s="34"/>
    </row>
    <row r="4391" spans="5:5">
      <c r="E4391" s="34"/>
    </row>
    <row r="4392" spans="5:5">
      <c r="E4392" s="34"/>
    </row>
    <row r="4393" spans="5:5">
      <c r="E4393" s="34"/>
    </row>
    <row r="4394" spans="5:5">
      <c r="E4394" s="34"/>
    </row>
    <row r="4395" spans="5:5">
      <c r="E4395" s="34"/>
    </row>
    <row r="4396" spans="5:5">
      <c r="E4396" s="34"/>
    </row>
    <row r="4397" spans="5:5">
      <c r="E4397" s="34"/>
    </row>
    <row r="4398" spans="5:5">
      <c r="E4398" s="34"/>
    </row>
    <row r="4399" spans="5:5">
      <c r="E4399" s="34"/>
    </row>
    <row r="4400" spans="5:5">
      <c r="E4400" s="34"/>
    </row>
    <row r="4401" spans="5:5">
      <c r="E4401" s="34"/>
    </row>
    <row r="4402" spans="5:5">
      <c r="E4402" s="34"/>
    </row>
    <row r="4403" spans="5:5">
      <c r="E4403" s="34"/>
    </row>
    <row r="4404" spans="5:5">
      <c r="E4404" s="34"/>
    </row>
    <row r="4405" spans="5:5">
      <c r="E4405" s="34"/>
    </row>
    <row r="4406" spans="5:5">
      <c r="E4406" s="34"/>
    </row>
    <row r="4407" spans="5:5">
      <c r="E4407" s="34"/>
    </row>
    <row r="4408" spans="5:5">
      <c r="E4408" s="34"/>
    </row>
    <row r="4409" spans="5:5">
      <c r="E4409" s="34"/>
    </row>
    <row r="4410" spans="5:5">
      <c r="E4410" s="34"/>
    </row>
    <row r="4411" spans="5:5">
      <c r="E4411" s="34"/>
    </row>
    <row r="4412" spans="5:5">
      <c r="E4412" s="34"/>
    </row>
    <row r="4413" spans="5:5">
      <c r="E4413" s="34"/>
    </row>
    <row r="4414" spans="5:5">
      <c r="E4414" s="34"/>
    </row>
    <row r="4415" spans="5:5">
      <c r="E4415" s="34"/>
    </row>
    <row r="4416" spans="5:5">
      <c r="E4416" s="34"/>
    </row>
    <row r="4417" spans="5:5">
      <c r="E4417" s="34"/>
    </row>
    <row r="4418" spans="5:5">
      <c r="E4418" s="34"/>
    </row>
    <row r="4419" spans="5:5">
      <c r="E4419" s="34"/>
    </row>
  </sheetData>
  <conditionalFormatting sqref="D2">
    <cfRule type="duplicateValues" dxfId="36" priority="44"/>
  </conditionalFormatting>
  <conditionalFormatting sqref="D8">
    <cfRule type="duplicateValues" dxfId="35" priority="45"/>
  </conditionalFormatting>
  <conditionalFormatting sqref="D9">
    <cfRule type="duplicateValues" dxfId="34" priority="46"/>
  </conditionalFormatting>
  <conditionalFormatting sqref="D23">
    <cfRule type="duplicateValues" dxfId="33" priority="47"/>
  </conditionalFormatting>
  <conditionalFormatting sqref="D24">
    <cfRule type="duplicateValues" dxfId="32" priority="48"/>
  </conditionalFormatting>
  <conditionalFormatting sqref="D25">
    <cfRule type="duplicateValues" dxfId="31" priority="49"/>
  </conditionalFormatting>
  <conditionalFormatting sqref="D36">
    <cfRule type="duplicateValues" dxfId="30" priority="50"/>
  </conditionalFormatting>
  <conditionalFormatting sqref="D37">
    <cfRule type="duplicateValues" dxfId="29" priority="51"/>
  </conditionalFormatting>
  <conditionalFormatting sqref="D41">
    <cfRule type="duplicateValues" dxfId="28" priority="52"/>
  </conditionalFormatting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148"/>
  <sheetViews>
    <sheetView view="pageBreakPreview" zoomScale="85" zoomScaleSheetLayoutView="85" workbookViewId="0">
      <pane ySplit="3" topLeftCell="A4" activePane="bottomLeft" state="frozen"/>
      <selection pane="bottomLeft" activeCell="J8" sqref="J8"/>
    </sheetView>
  </sheetViews>
  <sheetFormatPr defaultRowHeight="15"/>
  <cols>
    <col min="1" max="1" width="6.85546875" style="73" customWidth="1"/>
    <col min="2" max="2" width="12" style="73" bestFit="1" customWidth="1"/>
    <col min="3" max="3" width="14.28515625" style="73" bestFit="1" customWidth="1"/>
    <col min="4" max="4" width="14.42578125" style="73" bestFit="1" customWidth="1"/>
    <col min="5" max="5" width="36.42578125" style="99" customWidth="1"/>
    <col min="6" max="6" width="13.85546875" style="73" bestFit="1" customWidth="1"/>
    <col min="7" max="7" width="9.7109375" style="73" hidden="1" customWidth="1"/>
    <col min="8" max="9" width="16.28515625" style="73" hidden="1" customWidth="1"/>
    <col min="10" max="10" width="15.42578125" style="73" customWidth="1"/>
    <col min="11" max="11" width="15.5703125" style="73" hidden="1" customWidth="1"/>
    <col min="12" max="12" width="17.140625" style="73" customWidth="1"/>
    <col min="13" max="13" width="14.140625" style="73" customWidth="1"/>
    <col min="14" max="14" width="13.85546875" style="73" customWidth="1"/>
    <col min="15" max="15" width="10" style="73" customWidth="1"/>
    <col min="16" max="16" width="7.42578125" style="73" customWidth="1"/>
    <col min="17" max="17" width="8.28515625" style="73" hidden="1" customWidth="1"/>
    <col min="18" max="18" width="8.5703125" style="73" customWidth="1"/>
    <col min="19" max="19" width="23.85546875" style="73" customWidth="1"/>
    <col min="20" max="20" width="14.7109375" style="73" customWidth="1"/>
    <col min="21" max="21" width="19.140625" style="73" customWidth="1"/>
    <col min="22" max="22" width="11.7109375" style="73" bestFit="1" customWidth="1"/>
    <col min="23" max="24" width="5.85546875" style="73" bestFit="1" customWidth="1"/>
    <col min="25" max="25" width="7.140625" style="73" bestFit="1" customWidth="1"/>
    <col min="26" max="26" width="6.42578125" style="73" bestFit="1" customWidth="1"/>
    <col min="27" max="27" width="9.140625" style="73"/>
    <col min="28" max="28" width="3.85546875" style="73" bestFit="1" customWidth="1"/>
    <col min="29" max="29" width="4.140625" style="73" bestFit="1" customWidth="1"/>
    <col min="30" max="30" width="6.140625" style="73" bestFit="1" customWidth="1"/>
    <col min="31" max="32" width="6.42578125" style="73" bestFit="1" customWidth="1"/>
    <col min="33" max="33" width="3.85546875" style="73" bestFit="1" customWidth="1"/>
    <col min="34" max="34" width="4.140625" style="73" bestFit="1" customWidth="1"/>
    <col min="35" max="35" width="6.140625" style="73" bestFit="1" customWidth="1"/>
    <col min="36" max="36" width="6.42578125" style="73" bestFit="1" customWidth="1"/>
    <col min="37" max="37" width="9.140625" style="73"/>
    <col min="38" max="38" width="6.42578125" style="73" bestFit="1" customWidth="1"/>
    <col min="39" max="39" width="6.5703125" style="73" bestFit="1" customWidth="1"/>
    <col min="40" max="40" width="13" style="73" customWidth="1"/>
    <col min="41" max="41" width="6.140625" style="73" bestFit="1" customWidth="1"/>
    <col min="42" max="42" width="9.140625" style="73"/>
    <col min="43" max="43" width="10.140625" style="73" customWidth="1"/>
    <col min="44" max="44" width="6.140625" style="73" bestFit="1" customWidth="1"/>
    <col min="45" max="45" width="6" style="73" bestFit="1" customWidth="1"/>
    <col min="46" max="46" width="10.7109375" style="73" customWidth="1"/>
    <col min="47" max="47" width="14.7109375" style="73" customWidth="1"/>
    <col min="48" max="48" width="6.140625" style="73" bestFit="1" customWidth="1"/>
    <col min="49" max="49" width="8.7109375" style="73" bestFit="1" customWidth="1"/>
    <col min="50" max="50" width="6.42578125" style="73" bestFit="1" customWidth="1"/>
    <col min="51" max="51" width="6.140625" style="73" bestFit="1" customWidth="1"/>
    <col min="52" max="52" width="8.7109375" style="73" bestFit="1" customWidth="1"/>
    <col min="53" max="53" width="6.42578125" style="73" bestFit="1" customWidth="1"/>
    <col min="54" max="54" width="11" style="73" customWidth="1"/>
    <col min="55" max="16384" width="9.140625" style="73"/>
  </cols>
  <sheetData>
    <row r="1" spans="1:54" ht="130.5" customHeight="1">
      <c r="A1" s="182" t="s">
        <v>420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</row>
    <row r="2" spans="1:54" s="105" customFormat="1" ht="15.75">
      <c r="A2" s="188" t="s">
        <v>0</v>
      </c>
      <c r="B2" s="190" t="s">
        <v>1</v>
      </c>
      <c r="C2" s="190" t="s">
        <v>2</v>
      </c>
      <c r="D2" s="190" t="s">
        <v>3</v>
      </c>
      <c r="E2" s="192" t="s">
        <v>4</v>
      </c>
      <c r="F2" s="192" t="s">
        <v>5</v>
      </c>
      <c r="G2" s="194" t="s">
        <v>338</v>
      </c>
      <c r="H2" s="186" t="s">
        <v>358</v>
      </c>
      <c r="I2" s="186" t="s">
        <v>408</v>
      </c>
      <c r="J2" s="186" t="s">
        <v>409</v>
      </c>
      <c r="K2" s="186" t="s">
        <v>410</v>
      </c>
      <c r="L2" s="181" t="s">
        <v>425</v>
      </c>
      <c r="M2" s="181" t="s">
        <v>426</v>
      </c>
      <c r="N2" s="181" t="s">
        <v>427</v>
      </c>
      <c r="O2" s="181" t="s">
        <v>428</v>
      </c>
      <c r="P2" s="181" t="s">
        <v>429</v>
      </c>
      <c r="Q2" s="181"/>
      <c r="R2" s="181"/>
      <c r="S2" s="181"/>
      <c r="T2" s="181"/>
      <c r="U2" s="181"/>
      <c r="V2" s="181"/>
      <c r="W2" s="183" t="s">
        <v>460</v>
      </c>
      <c r="X2" s="184"/>
      <c r="Y2" s="184"/>
      <c r="Z2" s="185"/>
      <c r="AA2" s="179" t="s">
        <v>430</v>
      </c>
      <c r="AB2" s="181" t="s">
        <v>431</v>
      </c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 t="s">
        <v>432</v>
      </c>
      <c r="AP2" s="181"/>
      <c r="AQ2" s="181"/>
      <c r="AR2" s="181" t="s">
        <v>433</v>
      </c>
      <c r="AS2" s="181"/>
      <c r="AT2" s="181"/>
      <c r="AU2" s="181"/>
      <c r="AV2" s="181" t="s">
        <v>434</v>
      </c>
      <c r="AW2" s="181"/>
      <c r="AX2" s="181"/>
      <c r="AY2" s="181" t="s">
        <v>435</v>
      </c>
      <c r="AZ2" s="181"/>
      <c r="BA2" s="181"/>
      <c r="BB2" s="186" t="s">
        <v>411</v>
      </c>
    </row>
    <row r="3" spans="1:54" s="105" customFormat="1" ht="63">
      <c r="A3" s="189"/>
      <c r="B3" s="191"/>
      <c r="C3" s="191"/>
      <c r="D3" s="191"/>
      <c r="E3" s="193"/>
      <c r="F3" s="193"/>
      <c r="G3" s="195"/>
      <c r="H3" s="187"/>
      <c r="I3" s="187"/>
      <c r="J3" s="187"/>
      <c r="K3" s="187"/>
      <c r="L3" s="179"/>
      <c r="M3" s="179"/>
      <c r="N3" s="179"/>
      <c r="O3" s="179"/>
      <c r="P3" s="110" t="s">
        <v>436</v>
      </c>
      <c r="Q3" s="111" t="s">
        <v>437</v>
      </c>
      <c r="R3" s="112" t="s">
        <v>438</v>
      </c>
      <c r="S3" s="112" t="s">
        <v>439</v>
      </c>
      <c r="T3" s="112" t="s">
        <v>440</v>
      </c>
      <c r="U3" s="112" t="s">
        <v>441</v>
      </c>
      <c r="V3" s="112" t="s">
        <v>442</v>
      </c>
      <c r="W3" s="112" t="s">
        <v>443</v>
      </c>
      <c r="X3" s="112" t="s">
        <v>444</v>
      </c>
      <c r="Y3" s="112" t="s">
        <v>461</v>
      </c>
      <c r="Z3" s="112" t="s">
        <v>459</v>
      </c>
      <c r="AA3" s="180"/>
      <c r="AB3" s="112" t="s">
        <v>444</v>
      </c>
      <c r="AC3" s="112" t="s">
        <v>443</v>
      </c>
      <c r="AD3" s="112" t="s">
        <v>445</v>
      </c>
      <c r="AE3" s="112" t="s">
        <v>446</v>
      </c>
      <c r="AF3" s="112" t="s">
        <v>447</v>
      </c>
      <c r="AG3" s="112" t="s">
        <v>444</v>
      </c>
      <c r="AH3" s="112" t="s">
        <v>443</v>
      </c>
      <c r="AI3" s="112" t="s">
        <v>445</v>
      </c>
      <c r="AJ3" s="112" t="s">
        <v>446</v>
      </c>
      <c r="AK3" s="112" t="s">
        <v>448</v>
      </c>
      <c r="AL3" s="112" t="s">
        <v>449</v>
      </c>
      <c r="AM3" s="112" t="s">
        <v>450</v>
      </c>
      <c r="AN3" s="109" t="s">
        <v>451</v>
      </c>
      <c r="AO3" s="113" t="s">
        <v>452</v>
      </c>
      <c r="AP3" s="113" t="s">
        <v>453</v>
      </c>
      <c r="AQ3" s="113" t="s">
        <v>454</v>
      </c>
      <c r="AR3" s="113" t="s">
        <v>455</v>
      </c>
      <c r="AS3" s="113" t="s">
        <v>456</v>
      </c>
      <c r="AT3" s="113" t="s">
        <v>457</v>
      </c>
      <c r="AU3" s="113" t="s">
        <v>458</v>
      </c>
      <c r="AV3" s="113" t="s">
        <v>452</v>
      </c>
      <c r="AW3" s="113" t="s">
        <v>453</v>
      </c>
      <c r="AX3" s="113" t="s">
        <v>459</v>
      </c>
      <c r="AY3" s="112" t="s">
        <v>452</v>
      </c>
      <c r="AZ3" s="112" t="s">
        <v>453</v>
      </c>
      <c r="BA3" s="112" t="s">
        <v>449</v>
      </c>
      <c r="BB3" s="187"/>
    </row>
    <row r="4" spans="1:54" ht="29.25" customHeight="1">
      <c r="A4" s="139">
        <v>1</v>
      </c>
      <c r="B4" s="7" t="s">
        <v>6</v>
      </c>
      <c r="C4" s="7" t="s">
        <v>7</v>
      </c>
      <c r="D4" s="7" t="s">
        <v>8</v>
      </c>
      <c r="E4" s="92" t="s">
        <v>113</v>
      </c>
      <c r="F4" s="72">
        <v>1.5</v>
      </c>
      <c r="G4" s="107">
        <v>128.69920000000002</v>
      </c>
      <c r="H4" s="107">
        <v>111.12</v>
      </c>
      <c r="I4" s="107">
        <v>106.64</v>
      </c>
      <c r="J4" s="107">
        <v>103.20399999999999</v>
      </c>
      <c r="K4" s="107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07"/>
    </row>
    <row r="5" spans="1:54" ht="29.25" customHeight="1">
      <c r="A5" s="139">
        <v>2</v>
      </c>
      <c r="B5" s="7" t="s">
        <v>120</v>
      </c>
      <c r="C5" s="7" t="s">
        <v>120</v>
      </c>
      <c r="D5" s="7" t="s">
        <v>13</v>
      </c>
      <c r="E5" s="86" t="s">
        <v>121</v>
      </c>
      <c r="F5" s="72">
        <v>2.96</v>
      </c>
      <c r="G5" s="107">
        <v>223.92160000000001</v>
      </c>
      <c r="H5" s="107">
        <v>190.94</v>
      </c>
      <c r="I5" s="107">
        <v>183.26</v>
      </c>
      <c r="J5" s="107">
        <v>173.441</v>
      </c>
      <c r="K5" s="107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07"/>
    </row>
    <row r="6" spans="1:54" ht="29.25" customHeight="1">
      <c r="A6" s="139">
        <v>3</v>
      </c>
      <c r="B6" s="7" t="s">
        <v>122</v>
      </c>
      <c r="C6" s="7" t="s">
        <v>340</v>
      </c>
      <c r="D6" s="7" t="s">
        <v>14</v>
      </c>
      <c r="E6" s="92" t="s">
        <v>123</v>
      </c>
      <c r="F6" s="72">
        <v>4</v>
      </c>
      <c r="G6" s="107">
        <v>304.9984</v>
      </c>
      <c r="H6" s="107">
        <v>262.52999999999997</v>
      </c>
      <c r="I6" s="107">
        <v>249.26</v>
      </c>
      <c r="J6" s="107">
        <v>208.64099999999999</v>
      </c>
      <c r="K6" s="107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07"/>
    </row>
    <row r="7" spans="1:54" ht="29.25" customHeight="1">
      <c r="A7" s="139">
        <v>4</v>
      </c>
      <c r="B7" s="7" t="s">
        <v>15</v>
      </c>
      <c r="C7" s="7" t="s">
        <v>16</v>
      </c>
      <c r="D7" s="7" t="s">
        <v>17</v>
      </c>
      <c r="E7" s="88" t="s">
        <v>19</v>
      </c>
      <c r="F7" s="31">
        <v>3.15</v>
      </c>
      <c r="G7" s="107">
        <v>171.07</v>
      </c>
      <c r="H7" s="107">
        <v>145.19</v>
      </c>
      <c r="I7" s="107">
        <v>386.22</v>
      </c>
      <c r="J7" s="107">
        <v>366.3621</v>
      </c>
      <c r="K7" s="107"/>
      <c r="L7" s="7"/>
      <c r="M7" s="7"/>
      <c r="N7" s="108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07"/>
    </row>
    <row r="8" spans="1:54" ht="29.25" customHeight="1">
      <c r="A8" s="139">
        <v>5</v>
      </c>
      <c r="B8" s="7" t="s">
        <v>15</v>
      </c>
      <c r="C8" s="7" t="s">
        <v>16</v>
      </c>
      <c r="D8" s="7" t="s">
        <v>17</v>
      </c>
      <c r="E8" s="88" t="s">
        <v>20</v>
      </c>
      <c r="F8" s="31">
        <v>3</v>
      </c>
      <c r="G8" s="107">
        <v>200.59</v>
      </c>
      <c r="H8" s="107">
        <v>171.91</v>
      </c>
      <c r="I8" s="107"/>
      <c r="J8" s="107"/>
      <c r="K8" s="107"/>
      <c r="L8" s="7"/>
      <c r="M8" s="7"/>
      <c r="N8" s="108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07"/>
    </row>
    <row r="9" spans="1:54" ht="29.25" customHeight="1">
      <c r="A9" s="139">
        <v>6</v>
      </c>
      <c r="B9" s="7" t="s">
        <v>15</v>
      </c>
      <c r="C9" s="7" t="s">
        <v>16</v>
      </c>
      <c r="D9" s="7" t="s">
        <v>17</v>
      </c>
      <c r="E9" s="88" t="s">
        <v>18</v>
      </c>
      <c r="F9" s="31">
        <v>2</v>
      </c>
      <c r="G9" s="107">
        <v>91.93</v>
      </c>
      <c r="H9" s="107">
        <v>77.28</v>
      </c>
      <c r="I9" s="107"/>
      <c r="J9" s="107"/>
      <c r="K9" s="107"/>
      <c r="L9" s="7"/>
      <c r="M9" s="7"/>
      <c r="N9" s="108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07"/>
    </row>
    <row r="10" spans="1:54" ht="29.25" customHeight="1">
      <c r="A10" s="139">
        <v>7</v>
      </c>
      <c r="B10" s="7" t="s">
        <v>15</v>
      </c>
      <c r="C10" s="7" t="s">
        <v>16</v>
      </c>
      <c r="D10" s="7" t="s">
        <v>21</v>
      </c>
      <c r="E10" s="87" t="s">
        <v>22</v>
      </c>
      <c r="F10" s="31">
        <v>5.0999999999999996</v>
      </c>
      <c r="G10" s="107">
        <v>397.32</v>
      </c>
      <c r="H10" s="107">
        <v>343.22</v>
      </c>
      <c r="I10" s="107">
        <v>587.64</v>
      </c>
      <c r="J10" s="107">
        <v>593.02599999999995</v>
      </c>
      <c r="K10" s="107"/>
      <c r="L10" s="7"/>
      <c r="M10" s="7"/>
      <c r="N10" s="16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07"/>
    </row>
    <row r="11" spans="1:54" ht="29.25" customHeight="1">
      <c r="A11" s="139">
        <v>8</v>
      </c>
      <c r="B11" s="7" t="s">
        <v>15</v>
      </c>
      <c r="C11" s="7" t="s">
        <v>16</v>
      </c>
      <c r="D11" s="7" t="s">
        <v>21</v>
      </c>
      <c r="E11" s="87" t="s">
        <v>23</v>
      </c>
      <c r="F11" s="31">
        <v>4.62</v>
      </c>
      <c r="G11" s="107">
        <v>306.87</v>
      </c>
      <c r="H11" s="107">
        <v>263.5</v>
      </c>
      <c r="I11" s="107"/>
      <c r="J11" s="107"/>
      <c r="K11" s="107"/>
      <c r="L11" s="7"/>
      <c r="M11" s="7"/>
      <c r="N11" s="16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07"/>
    </row>
    <row r="12" spans="1:54" ht="29.25" customHeight="1">
      <c r="A12" s="139">
        <v>9</v>
      </c>
      <c r="B12" s="7" t="s">
        <v>15</v>
      </c>
      <c r="C12" s="7" t="s">
        <v>24</v>
      </c>
      <c r="D12" s="7" t="s">
        <v>31</v>
      </c>
      <c r="E12" s="91" t="s">
        <v>33</v>
      </c>
      <c r="F12" s="31">
        <v>1.88</v>
      </c>
      <c r="G12" s="107">
        <v>89.96</v>
      </c>
      <c r="H12" s="107">
        <v>75.81</v>
      </c>
      <c r="I12" s="107">
        <v>280.33999999999997</v>
      </c>
      <c r="J12" s="107">
        <v>255.36500000000001</v>
      </c>
      <c r="K12" s="107"/>
      <c r="L12" s="7"/>
      <c r="M12" s="7"/>
      <c r="N12" s="20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07"/>
    </row>
    <row r="13" spans="1:54" ht="29.25" customHeight="1">
      <c r="A13" s="139">
        <v>10</v>
      </c>
      <c r="B13" s="7" t="s">
        <v>15</v>
      </c>
      <c r="C13" s="7" t="s">
        <v>24</v>
      </c>
      <c r="D13" s="7" t="s">
        <v>31</v>
      </c>
      <c r="E13" s="91" t="s">
        <v>32</v>
      </c>
      <c r="F13" s="31">
        <v>1.53</v>
      </c>
      <c r="G13" s="107">
        <v>73.930000000000007</v>
      </c>
      <c r="H13" s="107">
        <v>62.34</v>
      </c>
      <c r="I13" s="107"/>
      <c r="J13" s="107"/>
      <c r="K13" s="107"/>
      <c r="L13" s="7"/>
      <c r="M13" s="7"/>
      <c r="N13" s="20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07"/>
    </row>
    <row r="14" spans="1:54" ht="29.25" customHeight="1">
      <c r="A14" s="139">
        <v>11</v>
      </c>
      <c r="B14" s="7" t="s">
        <v>15</v>
      </c>
      <c r="C14" s="7" t="s">
        <v>24</v>
      </c>
      <c r="D14" s="7" t="s">
        <v>31</v>
      </c>
      <c r="E14" s="91" t="s">
        <v>34</v>
      </c>
      <c r="F14" s="31">
        <v>2.82</v>
      </c>
      <c r="G14" s="107">
        <v>184.18</v>
      </c>
      <c r="H14" s="107">
        <v>157.83000000000001</v>
      </c>
      <c r="I14" s="107"/>
      <c r="J14" s="107"/>
      <c r="K14" s="107"/>
      <c r="L14" s="7"/>
      <c r="M14" s="7"/>
      <c r="N14" s="20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07"/>
    </row>
    <row r="15" spans="1:54" ht="29.25" customHeight="1">
      <c r="A15" s="139">
        <v>12</v>
      </c>
      <c r="B15" s="7" t="s">
        <v>15</v>
      </c>
      <c r="C15" s="7" t="s">
        <v>24</v>
      </c>
      <c r="D15" s="7" t="s">
        <v>25</v>
      </c>
      <c r="E15" s="90" t="s">
        <v>26</v>
      </c>
      <c r="F15" s="31">
        <v>1</v>
      </c>
      <c r="G15" s="107">
        <v>48.96</v>
      </c>
      <c r="H15" s="107">
        <v>41.03</v>
      </c>
      <c r="I15" s="107">
        <v>105.42</v>
      </c>
      <c r="J15" s="107">
        <v>99.033000000000001</v>
      </c>
      <c r="K15" s="107"/>
      <c r="L15" s="7"/>
      <c r="M15" s="7"/>
      <c r="N15" s="18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07"/>
    </row>
    <row r="16" spans="1:54" ht="29.25" customHeight="1">
      <c r="A16" s="139">
        <v>13</v>
      </c>
      <c r="B16" s="7" t="s">
        <v>15</v>
      </c>
      <c r="C16" s="7" t="s">
        <v>24</v>
      </c>
      <c r="D16" s="7" t="s">
        <v>25</v>
      </c>
      <c r="E16" s="90" t="s">
        <v>27</v>
      </c>
      <c r="F16" s="31">
        <v>1.32</v>
      </c>
      <c r="G16" s="107">
        <v>81.08</v>
      </c>
      <c r="H16" s="107">
        <v>68.849999999999994</v>
      </c>
      <c r="I16" s="107"/>
      <c r="J16" s="107"/>
      <c r="K16" s="107"/>
      <c r="L16" s="7"/>
      <c r="M16" s="7"/>
      <c r="N16" s="18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07"/>
    </row>
    <row r="17" spans="1:54" ht="29.25" customHeight="1">
      <c r="A17" s="139">
        <v>14</v>
      </c>
      <c r="B17" s="7" t="s">
        <v>15</v>
      </c>
      <c r="C17" s="7" t="s">
        <v>24</v>
      </c>
      <c r="D17" s="7" t="s">
        <v>28</v>
      </c>
      <c r="E17" s="90" t="s">
        <v>29</v>
      </c>
      <c r="F17" s="31">
        <v>2.15</v>
      </c>
      <c r="G17" s="107">
        <v>144.66999999999999</v>
      </c>
      <c r="H17" s="107">
        <v>124.37</v>
      </c>
      <c r="I17" s="107">
        <v>360</v>
      </c>
      <c r="J17" s="107">
        <v>358.38299999999998</v>
      </c>
      <c r="K17" s="107"/>
      <c r="L17" s="7"/>
      <c r="M17" s="7"/>
      <c r="N17" s="18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07"/>
    </row>
    <row r="18" spans="1:54" ht="29.25" customHeight="1">
      <c r="A18" s="139">
        <v>15</v>
      </c>
      <c r="B18" s="7" t="s">
        <v>15</v>
      </c>
      <c r="C18" s="7" t="s">
        <v>24</v>
      </c>
      <c r="D18" s="7" t="s">
        <v>28</v>
      </c>
      <c r="E18" s="90" t="s">
        <v>30</v>
      </c>
      <c r="F18" s="31">
        <v>3.41</v>
      </c>
      <c r="G18" s="107">
        <v>274.66000000000003</v>
      </c>
      <c r="H18" s="107">
        <v>237.26</v>
      </c>
      <c r="I18" s="107"/>
      <c r="J18" s="107"/>
      <c r="K18" s="107"/>
      <c r="L18" s="7"/>
      <c r="M18" s="7"/>
      <c r="N18" s="18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07"/>
    </row>
    <row r="19" spans="1:54" ht="29.25" customHeight="1">
      <c r="A19" s="139">
        <v>16</v>
      </c>
      <c r="B19" s="7" t="s">
        <v>15</v>
      </c>
      <c r="C19" s="7" t="s">
        <v>24</v>
      </c>
      <c r="D19" s="7" t="s">
        <v>35</v>
      </c>
      <c r="E19" s="92" t="s">
        <v>36</v>
      </c>
      <c r="F19" s="31">
        <v>3</v>
      </c>
      <c r="G19" s="107">
        <v>215.87</v>
      </c>
      <c r="H19" s="107">
        <v>186.07</v>
      </c>
      <c r="I19" s="107">
        <v>185.31</v>
      </c>
      <c r="J19" s="107">
        <v>179.55600000000001</v>
      </c>
      <c r="K19" s="107"/>
      <c r="L19" s="7"/>
      <c r="M19" s="7"/>
      <c r="N19" s="107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07"/>
    </row>
    <row r="20" spans="1:54" ht="29.25" customHeight="1">
      <c r="A20" s="139">
        <v>17</v>
      </c>
      <c r="B20" s="7" t="s">
        <v>133</v>
      </c>
      <c r="C20" s="7" t="s">
        <v>343</v>
      </c>
      <c r="D20" s="7" t="s">
        <v>362</v>
      </c>
      <c r="E20" s="88" t="s">
        <v>136</v>
      </c>
      <c r="F20" s="74">
        <v>13.4</v>
      </c>
      <c r="G20" s="107">
        <v>781.37919999999997</v>
      </c>
      <c r="H20" s="107">
        <v>658.54</v>
      </c>
      <c r="I20" s="107">
        <v>630.23</v>
      </c>
      <c r="J20" s="107">
        <v>562.34699999999998</v>
      </c>
      <c r="K20" s="107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07"/>
    </row>
    <row r="21" spans="1:54" ht="29.25" customHeight="1">
      <c r="A21" s="139">
        <v>18</v>
      </c>
      <c r="B21" s="7" t="s">
        <v>133</v>
      </c>
      <c r="C21" s="7" t="s">
        <v>344</v>
      </c>
      <c r="D21" s="7" t="s">
        <v>363</v>
      </c>
      <c r="E21" s="87" t="s">
        <v>139</v>
      </c>
      <c r="F21" s="17">
        <v>4.3499999999999996</v>
      </c>
      <c r="G21" s="107">
        <v>297.36</v>
      </c>
      <c r="H21" s="107">
        <v>254.41</v>
      </c>
      <c r="I21" s="107">
        <v>235.77</v>
      </c>
      <c r="J21" s="107">
        <v>222.26400000000001</v>
      </c>
      <c r="K21" s="107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07"/>
    </row>
    <row r="22" spans="1:54" ht="29.25" customHeight="1">
      <c r="A22" s="139">
        <v>19</v>
      </c>
      <c r="B22" s="7" t="s">
        <v>40</v>
      </c>
      <c r="C22" s="7" t="s">
        <v>42</v>
      </c>
      <c r="D22" s="7" t="s">
        <v>43</v>
      </c>
      <c r="E22" s="92" t="s">
        <v>44</v>
      </c>
      <c r="F22" s="31">
        <v>2.0499999999999998</v>
      </c>
      <c r="G22" s="107">
        <v>143.55000000000001</v>
      </c>
      <c r="H22" s="107">
        <v>123.37</v>
      </c>
      <c r="I22" s="107">
        <v>308.95</v>
      </c>
      <c r="J22" s="107">
        <v>299.30399999999997</v>
      </c>
      <c r="K22" s="107"/>
      <c r="L22" s="7"/>
      <c r="M22" s="7"/>
      <c r="N22" s="107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07"/>
    </row>
    <row r="23" spans="1:54" ht="29.25" customHeight="1">
      <c r="A23" s="139">
        <v>20</v>
      </c>
      <c r="B23" s="7" t="s">
        <v>40</v>
      </c>
      <c r="C23" s="7" t="s">
        <v>42</v>
      </c>
      <c r="D23" s="7" t="s">
        <v>43</v>
      </c>
      <c r="E23" s="92" t="s">
        <v>45</v>
      </c>
      <c r="F23" s="31">
        <v>2.1</v>
      </c>
      <c r="G23" s="107">
        <v>126.08</v>
      </c>
      <c r="H23" s="107">
        <v>107.6</v>
      </c>
      <c r="I23" s="107"/>
      <c r="J23" s="107"/>
      <c r="K23" s="107"/>
      <c r="L23" s="7"/>
      <c r="M23" s="7"/>
      <c r="N23" s="107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07"/>
    </row>
    <row r="24" spans="1:54" ht="29.25" customHeight="1">
      <c r="A24" s="139">
        <v>21</v>
      </c>
      <c r="B24" s="7" t="s">
        <v>40</v>
      </c>
      <c r="C24" s="7" t="s">
        <v>42</v>
      </c>
      <c r="D24" s="7" t="s">
        <v>43</v>
      </c>
      <c r="E24" s="92" t="s">
        <v>46</v>
      </c>
      <c r="F24" s="31">
        <v>1.75</v>
      </c>
      <c r="G24" s="107">
        <v>118.99</v>
      </c>
      <c r="H24" s="107">
        <v>103.3</v>
      </c>
      <c r="I24" s="107"/>
      <c r="J24" s="107"/>
      <c r="K24" s="107"/>
      <c r="L24" s="7"/>
      <c r="M24" s="7"/>
      <c r="N24" s="107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07"/>
    </row>
    <row r="25" spans="1:54" ht="29.25" customHeight="1">
      <c r="A25" s="139">
        <v>22</v>
      </c>
      <c r="B25" s="7" t="s">
        <v>47</v>
      </c>
      <c r="C25" s="7" t="s">
        <v>47</v>
      </c>
      <c r="D25" s="7" t="s">
        <v>364</v>
      </c>
      <c r="E25" s="87" t="s">
        <v>141</v>
      </c>
      <c r="F25" s="17">
        <v>7</v>
      </c>
      <c r="G25" s="107">
        <v>442.26560000000001</v>
      </c>
      <c r="H25" s="107">
        <v>377</v>
      </c>
      <c r="I25" s="107">
        <v>821.56</v>
      </c>
      <c r="J25" s="107">
        <v>871.80899999999997</v>
      </c>
      <c r="K25" s="107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07"/>
    </row>
    <row r="26" spans="1:54" ht="29.25" customHeight="1">
      <c r="A26" s="139">
        <v>23</v>
      </c>
      <c r="B26" s="7" t="s">
        <v>47</v>
      </c>
      <c r="C26" s="7" t="s">
        <v>47</v>
      </c>
      <c r="D26" s="7" t="s">
        <v>364</v>
      </c>
      <c r="E26" s="90" t="s">
        <v>142</v>
      </c>
      <c r="F26" s="19">
        <v>0.8</v>
      </c>
      <c r="G26" s="107">
        <v>66.270399999999995</v>
      </c>
      <c r="H26" s="107">
        <v>57.17</v>
      </c>
      <c r="I26" s="107"/>
      <c r="J26" s="107"/>
      <c r="K26" s="107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07"/>
    </row>
    <row r="27" spans="1:54" ht="29.25" customHeight="1">
      <c r="A27" s="139">
        <v>24</v>
      </c>
      <c r="B27" s="7" t="s">
        <v>47</v>
      </c>
      <c r="C27" s="7" t="s">
        <v>47</v>
      </c>
      <c r="D27" s="7" t="s">
        <v>364</v>
      </c>
      <c r="E27" s="90" t="s">
        <v>143</v>
      </c>
      <c r="F27" s="19">
        <v>8.4</v>
      </c>
      <c r="G27" s="107">
        <v>519.2432</v>
      </c>
      <c r="H27" s="107">
        <v>422.38</v>
      </c>
      <c r="I27" s="107"/>
      <c r="J27" s="107"/>
      <c r="K27" s="107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07"/>
    </row>
    <row r="28" spans="1:54" ht="29.25" customHeight="1">
      <c r="A28" s="139">
        <v>25</v>
      </c>
      <c r="B28" s="7" t="s">
        <v>47</v>
      </c>
      <c r="C28" s="7" t="s">
        <v>47</v>
      </c>
      <c r="D28" s="7" t="s">
        <v>365</v>
      </c>
      <c r="E28" s="90" t="s">
        <v>145</v>
      </c>
      <c r="F28" s="19">
        <v>2.6</v>
      </c>
      <c r="G28" s="107">
        <v>250.82400000000001</v>
      </c>
      <c r="H28" s="107">
        <v>218.43</v>
      </c>
      <c r="I28" s="107">
        <v>353.72</v>
      </c>
      <c r="J28" s="107">
        <v>336.01100000000002</v>
      </c>
      <c r="K28" s="107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07"/>
    </row>
    <row r="29" spans="1:54" ht="29.25" customHeight="1">
      <c r="A29" s="139">
        <v>26</v>
      </c>
      <c r="B29" s="7" t="s">
        <v>47</v>
      </c>
      <c r="C29" s="7" t="s">
        <v>47</v>
      </c>
      <c r="D29" s="7" t="s">
        <v>365</v>
      </c>
      <c r="E29" s="90" t="s">
        <v>146</v>
      </c>
      <c r="F29" s="19">
        <v>2.2000000000000002</v>
      </c>
      <c r="G29" s="107">
        <v>181.80960000000002</v>
      </c>
      <c r="H29" s="107">
        <v>156.43</v>
      </c>
      <c r="I29" s="107"/>
      <c r="J29" s="107"/>
      <c r="K29" s="107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07"/>
    </row>
    <row r="30" spans="1:54" ht="29.25" customHeight="1">
      <c r="A30" s="139">
        <v>27</v>
      </c>
      <c r="B30" s="7" t="s">
        <v>47</v>
      </c>
      <c r="C30" s="7" t="s">
        <v>47</v>
      </c>
      <c r="D30" s="7" t="s">
        <v>366</v>
      </c>
      <c r="E30" s="91" t="s">
        <v>148</v>
      </c>
      <c r="F30" s="19">
        <v>2.5</v>
      </c>
      <c r="G30" s="107">
        <v>181.0256</v>
      </c>
      <c r="H30" s="107">
        <v>155.21</v>
      </c>
      <c r="I30" s="107">
        <v>145.43</v>
      </c>
      <c r="J30" s="107">
        <v>151.84399999999999</v>
      </c>
      <c r="K30" s="107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07"/>
    </row>
    <row r="31" spans="1:54" ht="29.25" customHeight="1">
      <c r="A31" s="139">
        <v>28</v>
      </c>
      <c r="B31" s="7" t="s">
        <v>149</v>
      </c>
      <c r="C31" s="7" t="s">
        <v>149</v>
      </c>
      <c r="D31" s="7" t="s">
        <v>367</v>
      </c>
      <c r="E31" s="91" t="s">
        <v>151</v>
      </c>
      <c r="F31" s="19">
        <v>4.8</v>
      </c>
      <c r="G31" s="107">
        <v>279.24959999999999</v>
      </c>
      <c r="H31" s="107">
        <v>236.59</v>
      </c>
      <c r="I31" s="107">
        <v>226.96</v>
      </c>
      <c r="J31" s="107">
        <v>227.798</v>
      </c>
      <c r="K31" s="107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07"/>
    </row>
    <row r="32" spans="1:54" ht="29.25" customHeight="1">
      <c r="A32" s="139">
        <v>29</v>
      </c>
      <c r="B32" s="7" t="s">
        <v>49</v>
      </c>
      <c r="C32" s="7" t="s">
        <v>50</v>
      </c>
      <c r="D32" s="7" t="s">
        <v>51</v>
      </c>
      <c r="E32" s="92" t="s">
        <v>52</v>
      </c>
      <c r="F32" s="31">
        <v>4.5999999999999996</v>
      </c>
      <c r="G32" s="107">
        <v>357.58</v>
      </c>
      <c r="H32" s="107">
        <v>309</v>
      </c>
      <c r="I32" s="107">
        <v>291.66000000000003</v>
      </c>
      <c r="J32" s="107">
        <v>284.13200000000001</v>
      </c>
      <c r="K32" s="107"/>
      <c r="L32" s="7"/>
      <c r="M32" s="7"/>
      <c r="N32" s="114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07"/>
    </row>
    <row r="33" spans="1:54" ht="29.25" customHeight="1">
      <c r="A33" s="139">
        <v>30</v>
      </c>
      <c r="B33" s="7" t="s">
        <v>152</v>
      </c>
      <c r="C33" s="7" t="s">
        <v>152</v>
      </c>
      <c r="D33" s="7" t="s">
        <v>368</v>
      </c>
      <c r="E33" s="91" t="s">
        <v>154</v>
      </c>
      <c r="F33" s="21">
        <v>4.25</v>
      </c>
      <c r="G33" s="107">
        <v>306.43200000000002</v>
      </c>
      <c r="H33" s="107">
        <v>262.19</v>
      </c>
      <c r="I33" s="107">
        <v>245.71</v>
      </c>
      <c r="J33" s="107">
        <v>231.77600000000001</v>
      </c>
      <c r="K33" s="107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07"/>
    </row>
    <row r="34" spans="1:54" ht="29.25" customHeight="1">
      <c r="A34" s="139">
        <v>31</v>
      </c>
      <c r="B34" s="7" t="s">
        <v>152</v>
      </c>
      <c r="C34" s="7" t="s">
        <v>152</v>
      </c>
      <c r="D34" s="7" t="s">
        <v>369</v>
      </c>
      <c r="E34" s="92" t="s">
        <v>156</v>
      </c>
      <c r="F34" s="72">
        <v>1.3</v>
      </c>
      <c r="G34" s="107">
        <v>104.7088</v>
      </c>
      <c r="H34" s="107">
        <v>91.02</v>
      </c>
      <c r="I34" s="107">
        <v>146.01</v>
      </c>
      <c r="J34" s="107">
        <v>137.90199999999999</v>
      </c>
      <c r="K34" s="107"/>
      <c r="L34" s="132" t="s">
        <v>486</v>
      </c>
      <c r="M34" s="134">
        <v>9424077831</v>
      </c>
      <c r="N34" s="132"/>
      <c r="O34" s="132"/>
      <c r="P34" s="132">
        <v>1</v>
      </c>
      <c r="Q34" s="132"/>
      <c r="R34" s="133">
        <f>F34</f>
        <v>1.3</v>
      </c>
      <c r="S34" s="132" t="s">
        <v>472</v>
      </c>
      <c r="T34" s="132" t="s">
        <v>487</v>
      </c>
      <c r="U34" s="132" t="s">
        <v>488</v>
      </c>
      <c r="V34" s="132" t="s">
        <v>466</v>
      </c>
      <c r="W34" s="132">
        <v>487</v>
      </c>
      <c r="X34" s="132">
        <v>50</v>
      </c>
      <c r="Y34" s="132">
        <f>2507-W34-X34</f>
        <v>1970</v>
      </c>
      <c r="Z34" s="132">
        <f>+W34+X34+Y34</f>
        <v>2507</v>
      </c>
      <c r="AA34" s="132"/>
      <c r="AB34" s="132"/>
      <c r="AC34" s="132"/>
      <c r="AD34" s="132">
        <v>9</v>
      </c>
      <c r="AE34" s="132"/>
      <c r="AF34" s="132">
        <f>+AB34+AC34+AD34+AE34</f>
        <v>9</v>
      </c>
      <c r="AG34" s="132"/>
      <c r="AH34" s="132"/>
      <c r="AI34" s="132">
        <v>4</v>
      </c>
      <c r="AJ34" s="132"/>
      <c r="AK34" s="132">
        <f>+AG34+AH34+AI34+AJ34</f>
        <v>4</v>
      </c>
      <c r="AL34" s="132">
        <f>+AF34+AK34</f>
        <v>13</v>
      </c>
      <c r="AM34" s="132"/>
      <c r="AN34" s="132"/>
      <c r="AO34" s="132"/>
      <c r="AP34" s="132"/>
      <c r="AQ34" s="132">
        <f>+AO34+AP34</f>
        <v>0</v>
      </c>
      <c r="AR34" s="132"/>
      <c r="AS34" s="132"/>
      <c r="AT34" s="132">
        <f>+AR34+AS34</f>
        <v>0</v>
      </c>
      <c r="AU34" s="132"/>
      <c r="AV34" s="132">
        <v>11</v>
      </c>
      <c r="AW34" s="132">
        <v>9</v>
      </c>
      <c r="AX34" s="132">
        <f>+AV34+AW34</f>
        <v>20</v>
      </c>
      <c r="AY34" s="132">
        <f>AV34</f>
        <v>11</v>
      </c>
      <c r="AZ34" s="132">
        <f>AW34</f>
        <v>9</v>
      </c>
      <c r="BA34" s="132">
        <f>+AY34+AZ34</f>
        <v>20</v>
      </c>
      <c r="BB34" s="107"/>
    </row>
    <row r="35" spans="1:54" ht="29.25" customHeight="1">
      <c r="A35" s="139">
        <v>32</v>
      </c>
      <c r="B35" s="7" t="s">
        <v>152</v>
      </c>
      <c r="C35" s="7" t="s">
        <v>152</v>
      </c>
      <c r="D35" s="7" t="s">
        <v>369</v>
      </c>
      <c r="E35" s="92" t="s">
        <v>157</v>
      </c>
      <c r="F35" s="72">
        <v>1.4</v>
      </c>
      <c r="G35" s="107">
        <v>78.489599999999996</v>
      </c>
      <c r="H35" s="107">
        <v>66.73</v>
      </c>
      <c r="I35" s="107"/>
      <c r="J35" s="107"/>
      <c r="K35" s="107"/>
      <c r="L35" s="132" t="s">
        <v>486</v>
      </c>
      <c r="M35" s="134">
        <v>9424077831</v>
      </c>
      <c r="N35" s="132"/>
      <c r="O35" s="132"/>
      <c r="P35" s="132">
        <v>1</v>
      </c>
      <c r="Q35" s="132"/>
      <c r="R35" s="133">
        <f>F35</f>
        <v>1.4</v>
      </c>
      <c r="S35" s="132" t="s">
        <v>472</v>
      </c>
      <c r="T35" s="132" t="s">
        <v>487</v>
      </c>
      <c r="U35" s="132" t="s">
        <v>488</v>
      </c>
      <c r="V35" s="132" t="s">
        <v>466</v>
      </c>
      <c r="W35" s="132">
        <v>69</v>
      </c>
      <c r="X35" s="132">
        <v>70</v>
      </c>
      <c r="Y35" s="132">
        <f>310-W35-X35</f>
        <v>171</v>
      </c>
      <c r="Z35" s="132">
        <f>+W35+X35+Y35</f>
        <v>310</v>
      </c>
      <c r="AA35" s="132"/>
      <c r="AB35" s="132"/>
      <c r="AC35" s="132"/>
      <c r="AD35" s="132">
        <v>9</v>
      </c>
      <c r="AE35" s="132"/>
      <c r="AF35" s="132">
        <f>+AB35+AC35+AD35+AE35</f>
        <v>9</v>
      </c>
      <c r="AG35" s="132"/>
      <c r="AH35" s="132"/>
      <c r="AI35" s="132">
        <v>4</v>
      </c>
      <c r="AJ35" s="132"/>
      <c r="AK35" s="132">
        <f>+AG35+AH35+AI35+AJ35</f>
        <v>4</v>
      </c>
      <c r="AL35" s="132">
        <f>+AF35+AK35</f>
        <v>13</v>
      </c>
      <c r="AM35" s="132"/>
      <c r="AN35" s="132"/>
      <c r="AO35" s="132"/>
      <c r="AP35" s="132"/>
      <c r="AQ35" s="132">
        <f>+AO35+AP35</f>
        <v>0</v>
      </c>
      <c r="AR35" s="132"/>
      <c r="AS35" s="132"/>
      <c r="AT35" s="132">
        <f>+AR35+AS35</f>
        <v>0</v>
      </c>
      <c r="AU35" s="132"/>
      <c r="AV35" s="132">
        <v>9</v>
      </c>
      <c r="AW35" s="132">
        <v>7</v>
      </c>
      <c r="AX35" s="132">
        <f>+AV35+AW35</f>
        <v>16</v>
      </c>
      <c r="AY35" s="132">
        <f>AV35</f>
        <v>9</v>
      </c>
      <c r="AZ35" s="132">
        <f>AW35</f>
        <v>7</v>
      </c>
      <c r="BA35" s="132">
        <f>+AY35+AZ35</f>
        <v>16</v>
      </c>
      <c r="BB35" s="107"/>
    </row>
    <row r="36" spans="1:54" ht="29.25" customHeight="1">
      <c r="A36" s="139">
        <v>33</v>
      </c>
      <c r="B36" s="7" t="s">
        <v>158</v>
      </c>
      <c r="C36" s="7" t="s">
        <v>345</v>
      </c>
      <c r="D36" s="7" t="s">
        <v>370</v>
      </c>
      <c r="E36" s="92" t="s">
        <v>161</v>
      </c>
      <c r="F36" s="72">
        <v>2.15</v>
      </c>
      <c r="G36" s="107">
        <v>156.03840000000002</v>
      </c>
      <c r="H36" s="107">
        <v>134.52000000000001</v>
      </c>
      <c r="I36" s="107">
        <v>128.19</v>
      </c>
      <c r="J36" s="107">
        <v>125.242</v>
      </c>
      <c r="K36" s="107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07"/>
    </row>
    <row r="37" spans="1:54" ht="29.25" customHeight="1">
      <c r="A37" s="139">
        <v>34</v>
      </c>
      <c r="B37" s="7" t="s">
        <v>158</v>
      </c>
      <c r="C37" s="7" t="s">
        <v>346</v>
      </c>
      <c r="D37" s="7" t="s">
        <v>372</v>
      </c>
      <c r="E37" s="92" t="s">
        <v>168</v>
      </c>
      <c r="F37" s="17">
        <v>3.31</v>
      </c>
      <c r="G37" s="107">
        <v>202.4512</v>
      </c>
      <c r="H37" s="107">
        <v>171.9</v>
      </c>
      <c r="I37" s="107">
        <v>230.16</v>
      </c>
      <c r="J37" s="107">
        <v>241.875</v>
      </c>
      <c r="K37" s="107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07"/>
    </row>
    <row r="38" spans="1:54" ht="29.25" customHeight="1">
      <c r="A38" s="139">
        <v>35</v>
      </c>
      <c r="B38" s="7" t="s">
        <v>158</v>
      </c>
      <c r="C38" s="7" t="s">
        <v>346</v>
      </c>
      <c r="D38" s="7" t="s">
        <v>372</v>
      </c>
      <c r="E38" s="92" t="s">
        <v>169</v>
      </c>
      <c r="F38" s="17">
        <v>1.26</v>
      </c>
      <c r="G38" s="107">
        <v>79.822399999999988</v>
      </c>
      <c r="H38" s="107">
        <v>68.05</v>
      </c>
      <c r="I38" s="107"/>
      <c r="J38" s="107"/>
      <c r="K38" s="107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07"/>
    </row>
    <row r="39" spans="1:54" ht="29.25" customHeight="1">
      <c r="A39" s="139">
        <v>36</v>
      </c>
      <c r="B39" s="7" t="s">
        <v>174</v>
      </c>
      <c r="C39" s="7" t="s">
        <v>175</v>
      </c>
      <c r="D39" s="139" t="s">
        <v>374</v>
      </c>
      <c r="E39" s="94" t="s">
        <v>53</v>
      </c>
      <c r="F39" s="72">
        <v>9.1999999999999993</v>
      </c>
      <c r="G39" s="107">
        <v>624.63520000000005</v>
      </c>
      <c r="H39" s="107">
        <v>534.89</v>
      </c>
      <c r="I39" s="107">
        <v>510.8</v>
      </c>
      <c r="J39" s="107">
        <v>441.767</v>
      </c>
      <c r="K39" s="107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07"/>
    </row>
    <row r="40" spans="1:54" ht="29.25" customHeight="1">
      <c r="A40" s="139">
        <v>37</v>
      </c>
      <c r="B40" s="7" t="s">
        <v>174</v>
      </c>
      <c r="C40" s="7" t="s">
        <v>175</v>
      </c>
      <c r="D40" s="7" t="s">
        <v>376</v>
      </c>
      <c r="E40" s="92" t="s">
        <v>179</v>
      </c>
      <c r="F40" s="75">
        <v>2.35</v>
      </c>
      <c r="G40" s="107">
        <v>132.13759999999999</v>
      </c>
      <c r="H40" s="107">
        <v>110.86</v>
      </c>
      <c r="I40" s="107">
        <v>702.2</v>
      </c>
      <c r="J40" s="107">
        <v>615.226</v>
      </c>
      <c r="K40" s="107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07"/>
    </row>
    <row r="41" spans="1:54" ht="29.25" customHeight="1">
      <c r="A41" s="139">
        <v>38</v>
      </c>
      <c r="B41" s="7" t="s">
        <v>174</v>
      </c>
      <c r="C41" s="7" t="s">
        <v>175</v>
      </c>
      <c r="D41" s="7" t="s">
        <v>376</v>
      </c>
      <c r="E41" s="95" t="s">
        <v>180</v>
      </c>
      <c r="F41" s="72">
        <v>11.2</v>
      </c>
      <c r="G41" s="107">
        <v>742.28</v>
      </c>
      <c r="H41" s="107">
        <v>631.39</v>
      </c>
      <c r="I41" s="107"/>
      <c r="J41" s="107"/>
      <c r="K41" s="107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07"/>
    </row>
    <row r="42" spans="1:54" ht="29.25" customHeight="1">
      <c r="A42" s="139">
        <v>39</v>
      </c>
      <c r="B42" s="7" t="s">
        <v>174</v>
      </c>
      <c r="C42" s="7" t="s">
        <v>348</v>
      </c>
      <c r="D42" s="7" t="s">
        <v>377</v>
      </c>
      <c r="E42" s="92" t="s">
        <v>183</v>
      </c>
      <c r="F42" s="72">
        <v>6.2</v>
      </c>
      <c r="G42" s="107">
        <v>428.3888</v>
      </c>
      <c r="H42" s="107">
        <v>367.67</v>
      </c>
      <c r="I42" s="107">
        <v>349.05</v>
      </c>
      <c r="J42" s="107">
        <v>314.65600000000001</v>
      </c>
      <c r="K42" s="107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07"/>
    </row>
    <row r="43" spans="1:54" ht="29.25" customHeight="1">
      <c r="A43" s="139">
        <v>40</v>
      </c>
      <c r="B43" s="7" t="s">
        <v>174</v>
      </c>
      <c r="C43" s="7" t="s">
        <v>348</v>
      </c>
      <c r="D43" s="7" t="s">
        <v>378</v>
      </c>
      <c r="E43" s="92" t="s">
        <v>185</v>
      </c>
      <c r="F43" s="72">
        <v>6.5</v>
      </c>
      <c r="G43" s="107">
        <v>401.06080000000003</v>
      </c>
      <c r="H43" s="107">
        <v>338.36</v>
      </c>
      <c r="I43" s="107">
        <v>324.68</v>
      </c>
      <c r="J43" s="107">
        <v>315.63299999999998</v>
      </c>
      <c r="K43" s="107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07"/>
    </row>
    <row r="44" spans="1:54" ht="29.25" customHeight="1">
      <c r="A44" s="139">
        <v>41</v>
      </c>
      <c r="B44" s="7" t="s">
        <v>174</v>
      </c>
      <c r="C44" s="7" t="s">
        <v>348</v>
      </c>
      <c r="D44" s="7" t="s">
        <v>379</v>
      </c>
      <c r="E44" s="95" t="s">
        <v>187</v>
      </c>
      <c r="F44" s="27">
        <v>20.6</v>
      </c>
      <c r="G44" s="107">
        <v>1240.3552</v>
      </c>
      <c r="H44" s="107">
        <v>1044.92</v>
      </c>
      <c r="I44" s="107">
        <v>999.26</v>
      </c>
      <c r="J44" s="107">
        <v>955.21600000000001</v>
      </c>
      <c r="K44" s="107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07"/>
    </row>
    <row r="45" spans="1:54" ht="29.25" customHeight="1">
      <c r="A45" s="139">
        <v>42</v>
      </c>
      <c r="B45" s="7" t="s">
        <v>174</v>
      </c>
      <c r="C45" s="7" t="s">
        <v>348</v>
      </c>
      <c r="D45" s="16" t="s">
        <v>380</v>
      </c>
      <c r="E45" s="95" t="s">
        <v>189</v>
      </c>
      <c r="F45" s="27">
        <v>2.83</v>
      </c>
      <c r="G45" s="107">
        <v>170.63200000000003</v>
      </c>
      <c r="H45" s="107">
        <v>143.77000000000001</v>
      </c>
      <c r="I45" s="107">
        <v>412.72</v>
      </c>
      <c r="J45" s="107">
        <v>413.90899999999999</v>
      </c>
      <c r="K45" s="107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07"/>
    </row>
    <row r="46" spans="1:54" ht="29.25" customHeight="1">
      <c r="A46" s="139">
        <v>43</v>
      </c>
      <c r="B46" s="7" t="s">
        <v>174</v>
      </c>
      <c r="C46" s="7" t="s">
        <v>348</v>
      </c>
      <c r="D46" s="16" t="s">
        <v>380</v>
      </c>
      <c r="E46" s="92" t="s">
        <v>190</v>
      </c>
      <c r="F46" s="72">
        <v>5.35</v>
      </c>
      <c r="G46" s="107">
        <v>338.92320000000001</v>
      </c>
      <c r="H46" s="107">
        <v>286.37</v>
      </c>
      <c r="I46" s="107"/>
      <c r="J46" s="107"/>
      <c r="K46" s="107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07"/>
    </row>
    <row r="47" spans="1:54" ht="29.25" customHeight="1">
      <c r="A47" s="139">
        <v>44</v>
      </c>
      <c r="B47" s="7" t="s">
        <v>191</v>
      </c>
      <c r="C47" s="7" t="s">
        <v>191</v>
      </c>
      <c r="D47" s="7" t="s">
        <v>381</v>
      </c>
      <c r="E47" s="92" t="s">
        <v>193</v>
      </c>
      <c r="F47" s="72">
        <v>4.78</v>
      </c>
      <c r="G47" s="107">
        <v>288.77856000000003</v>
      </c>
      <c r="H47" s="107">
        <v>245.32</v>
      </c>
      <c r="I47" s="107">
        <v>817.11</v>
      </c>
      <c r="J47" s="107">
        <v>723.41899999999998</v>
      </c>
      <c r="K47" s="107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07"/>
    </row>
    <row r="48" spans="1:54" ht="29.25" customHeight="1">
      <c r="A48" s="139">
        <v>45</v>
      </c>
      <c r="B48" s="7" t="s">
        <v>191</v>
      </c>
      <c r="C48" s="7" t="s">
        <v>191</v>
      </c>
      <c r="D48" s="7" t="s">
        <v>381</v>
      </c>
      <c r="E48" s="87" t="s">
        <v>194</v>
      </c>
      <c r="F48" s="29">
        <v>2.6749999999999998</v>
      </c>
      <c r="G48" s="107">
        <v>150.76432</v>
      </c>
      <c r="H48" s="107">
        <v>127.43</v>
      </c>
      <c r="I48" s="107"/>
      <c r="J48" s="107"/>
      <c r="K48" s="107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07"/>
    </row>
    <row r="49" spans="1:54" ht="29.25" customHeight="1">
      <c r="A49" s="139">
        <v>46</v>
      </c>
      <c r="B49" s="7" t="s">
        <v>191</v>
      </c>
      <c r="C49" s="7" t="s">
        <v>191</v>
      </c>
      <c r="D49" s="7" t="s">
        <v>381</v>
      </c>
      <c r="E49" s="87" t="s">
        <v>195</v>
      </c>
      <c r="F49" s="29">
        <v>2.95</v>
      </c>
      <c r="G49" s="107">
        <v>190.12</v>
      </c>
      <c r="H49" s="107">
        <v>162.34</v>
      </c>
      <c r="I49" s="107"/>
      <c r="J49" s="107"/>
      <c r="K49" s="107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07"/>
    </row>
    <row r="50" spans="1:54" ht="29.25" customHeight="1">
      <c r="A50" s="139">
        <v>47</v>
      </c>
      <c r="B50" s="7" t="s">
        <v>191</v>
      </c>
      <c r="C50" s="7" t="s">
        <v>191</v>
      </c>
      <c r="D50" s="7" t="s">
        <v>381</v>
      </c>
      <c r="E50" s="87" t="s">
        <v>56</v>
      </c>
      <c r="F50" s="29">
        <v>2.0499999999999998</v>
      </c>
      <c r="G50" s="107">
        <v>164.04527999999999</v>
      </c>
      <c r="H50" s="107">
        <v>140.97</v>
      </c>
      <c r="I50" s="107"/>
      <c r="J50" s="107"/>
      <c r="K50" s="107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07"/>
    </row>
    <row r="51" spans="1:54" ht="29.25" customHeight="1">
      <c r="A51" s="139">
        <v>48</v>
      </c>
      <c r="B51" s="7" t="s">
        <v>191</v>
      </c>
      <c r="C51" s="7" t="s">
        <v>191</v>
      </c>
      <c r="D51" s="7" t="s">
        <v>381</v>
      </c>
      <c r="E51" s="87" t="s">
        <v>57</v>
      </c>
      <c r="F51" s="29">
        <v>2.8</v>
      </c>
      <c r="G51" s="107">
        <v>232.72255999999999</v>
      </c>
      <c r="H51" s="107">
        <v>201.09</v>
      </c>
      <c r="I51" s="107"/>
      <c r="J51" s="107"/>
      <c r="K51" s="107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07"/>
    </row>
    <row r="52" spans="1:54" ht="29.25" customHeight="1">
      <c r="A52" s="139">
        <v>49</v>
      </c>
      <c r="B52" s="7" t="s">
        <v>191</v>
      </c>
      <c r="C52" s="7" t="s">
        <v>191</v>
      </c>
      <c r="D52" s="7" t="s">
        <v>382</v>
      </c>
      <c r="E52" s="87" t="s">
        <v>197</v>
      </c>
      <c r="F52" s="29">
        <v>7.78</v>
      </c>
      <c r="G52" s="107">
        <v>490.67200000000003</v>
      </c>
      <c r="H52" s="107">
        <v>418.22</v>
      </c>
      <c r="I52" s="107">
        <v>392.78</v>
      </c>
      <c r="J52" s="107">
        <v>348.72300000000001</v>
      </c>
      <c r="K52" s="107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07"/>
    </row>
    <row r="53" spans="1:54" ht="29.25" customHeight="1">
      <c r="A53" s="139">
        <v>50</v>
      </c>
      <c r="B53" s="7" t="s">
        <v>198</v>
      </c>
      <c r="C53" s="7" t="s">
        <v>349</v>
      </c>
      <c r="D53" s="7" t="s">
        <v>383</v>
      </c>
      <c r="E53" s="92" t="s">
        <v>201</v>
      </c>
      <c r="F53" s="72">
        <v>1.7</v>
      </c>
      <c r="G53" s="107">
        <v>99.467200000000005</v>
      </c>
      <c r="H53" s="107">
        <v>84.51</v>
      </c>
      <c r="I53" s="107">
        <v>177.63</v>
      </c>
      <c r="J53" s="107">
        <v>166.93</v>
      </c>
      <c r="K53" s="107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07"/>
    </row>
    <row r="54" spans="1:54" ht="29.25" customHeight="1">
      <c r="A54" s="139">
        <v>51</v>
      </c>
      <c r="B54" s="7" t="s">
        <v>198</v>
      </c>
      <c r="C54" s="7" t="s">
        <v>349</v>
      </c>
      <c r="D54" s="7" t="s">
        <v>383</v>
      </c>
      <c r="E54" s="92" t="s">
        <v>202</v>
      </c>
      <c r="F54" s="30">
        <v>2.0499999999999998</v>
      </c>
      <c r="G54" s="107">
        <v>118.2272</v>
      </c>
      <c r="H54" s="107">
        <v>100.72</v>
      </c>
      <c r="I54" s="107"/>
      <c r="J54" s="107"/>
      <c r="K54" s="107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07"/>
    </row>
    <row r="55" spans="1:54" ht="29.25" customHeight="1">
      <c r="A55" s="139">
        <v>52</v>
      </c>
      <c r="B55" s="7" t="s">
        <v>198</v>
      </c>
      <c r="C55" s="7" t="s">
        <v>349</v>
      </c>
      <c r="D55" s="7" t="s">
        <v>384</v>
      </c>
      <c r="E55" s="92" t="s">
        <v>204</v>
      </c>
      <c r="F55" s="30">
        <v>2.7</v>
      </c>
      <c r="G55" s="107">
        <v>158.91679999999999</v>
      </c>
      <c r="H55" s="107">
        <v>135.04</v>
      </c>
      <c r="I55" s="107">
        <v>129.53</v>
      </c>
      <c r="J55" s="107">
        <v>137.30699999999999</v>
      </c>
      <c r="K55" s="107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07"/>
    </row>
    <row r="56" spans="1:54" ht="29.25" customHeight="1">
      <c r="A56" s="139">
        <v>53</v>
      </c>
      <c r="B56" s="7" t="s">
        <v>198</v>
      </c>
      <c r="C56" s="7" t="s">
        <v>349</v>
      </c>
      <c r="D56" s="7" t="s">
        <v>385</v>
      </c>
      <c r="E56" s="92" t="s">
        <v>206</v>
      </c>
      <c r="F56" s="76">
        <v>3.3</v>
      </c>
      <c r="G56" s="107">
        <v>231.56</v>
      </c>
      <c r="H56" s="107">
        <v>196.73</v>
      </c>
      <c r="I56" s="107">
        <v>413.45</v>
      </c>
      <c r="J56" s="107">
        <v>394.37400000000002</v>
      </c>
      <c r="K56" s="107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07"/>
    </row>
    <row r="57" spans="1:54" ht="29.25" customHeight="1">
      <c r="A57" s="139">
        <v>54</v>
      </c>
      <c r="B57" s="7" t="s">
        <v>198</v>
      </c>
      <c r="C57" s="7" t="s">
        <v>349</v>
      </c>
      <c r="D57" s="7" t="s">
        <v>385</v>
      </c>
      <c r="E57" s="92" t="s">
        <v>207</v>
      </c>
      <c r="F57" s="76">
        <v>3.55</v>
      </c>
      <c r="G57" s="107">
        <v>270.62560000000002</v>
      </c>
      <c r="H57" s="107">
        <v>232.1</v>
      </c>
      <c r="I57" s="107"/>
      <c r="J57" s="107"/>
      <c r="K57" s="107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07"/>
    </row>
    <row r="58" spans="1:54" ht="29.25" customHeight="1">
      <c r="A58" s="139">
        <v>55</v>
      </c>
      <c r="B58" s="7" t="s">
        <v>357</v>
      </c>
      <c r="C58" s="7" t="s">
        <v>58</v>
      </c>
      <c r="D58" s="7" t="s">
        <v>59</v>
      </c>
      <c r="E58" s="87" t="s">
        <v>60</v>
      </c>
      <c r="F58" s="31">
        <v>3</v>
      </c>
      <c r="G58" s="107">
        <v>141.81</v>
      </c>
      <c r="H58" s="107">
        <v>118.86</v>
      </c>
      <c r="I58" s="107">
        <v>118.8</v>
      </c>
      <c r="J58" s="107">
        <v>111.066</v>
      </c>
      <c r="K58" s="107"/>
      <c r="L58" s="7"/>
      <c r="M58" s="7"/>
      <c r="N58" s="28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07"/>
    </row>
    <row r="59" spans="1:54" ht="29.25" customHeight="1">
      <c r="A59" s="139">
        <v>56</v>
      </c>
      <c r="B59" s="7" t="s">
        <v>357</v>
      </c>
      <c r="C59" s="7" t="s">
        <v>61</v>
      </c>
      <c r="D59" s="7" t="s">
        <v>62</v>
      </c>
      <c r="E59" s="87" t="s">
        <v>63</v>
      </c>
      <c r="F59" s="31">
        <v>1.2</v>
      </c>
      <c r="G59" s="107">
        <v>143.66999999999999</v>
      </c>
      <c r="H59" s="107">
        <v>101.56</v>
      </c>
      <c r="I59" s="107">
        <v>92.68</v>
      </c>
      <c r="J59" s="107">
        <v>94.31</v>
      </c>
      <c r="K59" s="107"/>
      <c r="L59" s="7"/>
      <c r="M59" s="7"/>
      <c r="N59" s="28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07"/>
    </row>
    <row r="60" spans="1:54" ht="29.25" customHeight="1">
      <c r="A60" s="139">
        <v>57</v>
      </c>
      <c r="B60" s="7" t="s">
        <v>208</v>
      </c>
      <c r="C60" s="7" t="s">
        <v>350</v>
      </c>
      <c r="D60" s="7" t="s">
        <v>386</v>
      </c>
      <c r="E60" s="86" t="s">
        <v>211</v>
      </c>
      <c r="F60" s="76">
        <v>2.4</v>
      </c>
      <c r="G60" s="107">
        <v>167.7088</v>
      </c>
      <c r="H60" s="107">
        <v>143.88</v>
      </c>
      <c r="I60" s="107">
        <v>132.66999999999999</v>
      </c>
      <c r="J60" s="107">
        <v>119.887</v>
      </c>
      <c r="K60" s="107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07"/>
    </row>
    <row r="61" spans="1:54" ht="29.25" customHeight="1">
      <c r="A61" s="139">
        <v>58</v>
      </c>
      <c r="B61" s="7" t="s">
        <v>208</v>
      </c>
      <c r="C61" s="7" t="s">
        <v>351</v>
      </c>
      <c r="D61" s="7" t="s">
        <v>387</v>
      </c>
      <c r="E61" s="86" t="s">
        <v>214</v>
      </c>
      <c r="F61" s="76">
        <v>3.2</v>
      </c>
      <c r="G61" s="107">
        <v>188.52960000000002</v>
      </c>
      <c r="H61" s="107">
        <v>158.71</v>
      </c>
      <c r="I61" s="107">
        <v>356.34</v>
      </c>
      <c r="J61" s="107">
        <v>310.54000000000002</v>
      </c>
      <c r="K61" s="107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07"/>
    </row>
    <row r="62" spans="1:54" ht="29.25" customHeight="1">
      <c r="A62" s="139">
        <v>59</v>
      </c>
      <c r="B62" s="7" t="s">
        <v>208</v>
      </c>
      <c r="C62" s="7" t="s">
        <v>351</v>
      </c>
      <c r="D62" s="7" t="s">
        <v>387</v>
      </c>
      <c r="E62" s="86" t="s">
        <v>215</v>
      </c>
      <c r="F62" s="76">
        <v>4.9800000000000004</v>
      </c>
      <c r="G62" s="107">
        <v>261.81120000000004</v>
      </c>
      <c r="H62" s="107">
        <v>218.8</v>
      </c>
      <c r="I62" s="107"/>
      <c r="J62" s="107"/>
      <c r="K62" s="107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07"/>
    </row>
    <row r="63" spans="1:54" ht="29.25" customHeight="1">
      <c r="A63" s="139">
        <v>60</v>
      </c>
      <c r="B63" s="7" t="s">
        <v>208</v>
      </c>
      <c r="C63" s="7" t="s">
        <v>351</v>
      </c>
      <c r="D63" s="7" t="s">
        <v>388</v>
      </c>
      <c r="E63" s="86" t="s">
        <v>217</v>
      </c>
      <c r="F63" s="76">
        <v>6.33</v>
      </c>
      <c r="G63" s="107">
        <v>392.33600000000001</v>
      </c>
      <c r="H63" s="107">
        <v>335.51</v>
      </c>
      <c r="I63" s="107">
        <v>318.33</v>
      </c>
      <c r="J63" s="107">
        <v>323.13299999999998</v>
      </c>
      <c r="K63" s="107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07"/>
    </row>
    <row r="64" spans="1:54" ht="29.25" customHeight="1">
      <c r="A64" s="139">
        <v>61</v>
      </c>
      <c r="B64" s="7" t="s">
        <v>64</v>
      </c>
      <c r="C64" s="7" t="s">
        <v>65</v>
      </c>
      <c r="D64" s="7" t="s">
        <v>66</v>
      </c>
      <c r="E64" s="87" t="s">
        <v>67</v>
      </c>
      <c r="F64" s="31">
        <v>5</v>
      </c>
      <c r="G64" s="107">
        <v>356.92</v>
      </c>
      <c r="H64" s="107">
        <v>305.81</v>
      </c>
      <c r="I64" s="107">
        <v>305.81</v>
      </c>
      <c r="J64" s="107">
        <v>290.55</v>
      </c>
      <c r="K64" s="107"/>
      <c r="L64" s="7"/>
      <c r="M64" s="7"/>
      <c r="N64" s="28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07"/>
    </row>
    <row r="65" spans="1:54" ht="29.25" customHeight="1">
      <c r="A65" s="139">
        <v>62</v>
      </c>
      <c r="B65" s="7" t="s">
        <v>72</v>
      </c>
      <c r="C65" s="7" t="s">
        <v>72</v>
      </c>
      <c r="D65" s="7" t="s">
        <v>389</v>
      </c>
      <c r="E65" s="92" t="s">
        <v>220</v>
      </c>
      <c r="F65" s="72">
        <v>2.4</v>
      </c>
      <c r="G65" s="107">
        <v>195.69759999999999</v>
      </c>
      <c r="H65" s="107">
        <v>167.44</v>
      </c>
      <c r="I65" s="107">
        <v>330.97</v>
      </c>
      <c r="J65" s="107">
        <v>287.98989999999998</v>
      </c>
      <c r="K65" s="107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07"/>
    </row>
    <row r="66" spans="1:54" s="138" customFormat="1" ht="29.25" customHeight="1">
      <c r="A66" s="139">
        <v>63</v>
      </c>
      <c r="B66" s="7" t="s">
        <v>72</v>
      </c>
      <c r="C66" s="7" t="s">
        <v>72</v>
      </c>
      <c r="D66" s="7" t="s">
        <v>389</v>
      </c>
      <c r="E66" s="92" t="s">
        <v>221</v>
      </c>
      <c r="F66" s="72">
        <v>2.8279999999999998</v>
      </c>
      <c r="G66" s="107">
        <v>214.2336</v>
      </c>
      <c r="H66" s="107">
        <v>184.59</v>
      </c>
      <c r="I66" s="107"/>
      <c r="J66" s="107"/>
      <c r="K66" s="107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07"/>
    </row>
    <row r="67" spans="1:54" ht="29.25" customHeight="1">
      <c r="A67" s="139">
        <v>64</v>
      </c>
      <c r="B67" s="7" t="s">
        <v>72</v>
      </c>
      <c r="C67" s="7" t="s">
        <v>72</v>
      </c>
      <c r="D67" s="7" t="s">
        <v>390</v>
      </c>
      <c r="E67" s="92" t="s">
        <v>223</v>
      </c>
      <c r="F67" s="72">
        <v>1.32</v>
      </c>
      <c r="G67" s="107">
        <v>98.56</v>
      </c>
      <c r="H67" s="107">
        <v>83.99</v>
      </c>
      <c r="I67" s="107">
        <v>108.78</v>
      </c>
      <c r="J67" s="107">
        <v>99.489699999999999</v>
      </c>
      <c r="K67" s="107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07"/>
    </row>
    <row r="68" spans="1:54" ht="29.25" customHeight="1">
      <c r="A68" s="139">
        <v>65</v>
      </c>
      <c r="B68" s="7" t="s">
        <v>72</v>
      </c>
      <c r="C68" s="7" t="s">
        <v>72</v>
      </c>
      <c r="D68" s="7" t="s">
        <v>390</v>
      </c>
      <c r="E68" s="92" t="s">
        <v>224</v>
      </c>
      <c r="F68" s="72">
        <v>0.52</v>
      </c>
      <c r="G68" s="107">
        <v>33.667200000000001</v>
      </c>
      <c r="H68" s="107">
        <v>29.42</v>
      </c>
      <c r="I68" s="107"/>
      <c r="J68" s="107"/>
      <c r="K68" s="107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07"/>
    </row>
    <row r="69" spans="1:54" ht="29.25" customHeight="1">
      <c r="A69" s="139">
        <v>66</v>
      </c>
      <c r="B69" s="7" t="s">
        <v>73</v>
      </c>
      <c r="C69" s="7" t="s">
        <v>73</v>
      </c>
      <c r="D69" s="7" t="s">
        <v>74</v>
      </c>
      <c r="E69" s="92" t="s">
        <v>75</v>
      </c>
      <c r="F69" s="31">
        <v>5.5</v>
      </c>
      <c r="G69" s="107">
        <v>316.38</v>
      </c>
      <c r="H69" s="107">
        <v>269.29000000000002</v>
      </c>
      <c r="I69" s="107">
        <v>253.83</v>
      </c>
      <c r="J69" s="107">
        <v>262.166</v>
      </c>
      <c r="K69" s="107"/>
      <c r="L69" s="7"/>
      <c r="M69" s="7"/>
      <c r="N69" s="114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07"/>
    </row>
    <row r="70" spans="1:54" ht="29.25" customHeight="1">
      <c r="A70" s="139">
        <v>67</v>
      </c>
      <c r="B70" s="7" t="s">
        <v>227</v>
      </c>
      <c r="C70" s="7" t="s">
        <v>227</v>
      </c>
      <c r="D70" s="7" t="s">
        <v>391</v>
      </c>
      <c r="E70" s="92" t="s">
        <v>229</v>
      </c>
      <c r="F70" s="72">
        <v>5.15</v>
      </c>
      <c r="G70" s="107">
        <v>342.05920000000003</v>
      </c>
      <c r="H70" s="107">
        <v>169.58</v>
      </c>
      <c r="I70" s="107">
        <v>280.36</v>
      </c>
      <c r="J70" s="107">
        <v>286.31599999999997</v>
      </c>
      <c r="K70" s="107"/>
      <c r="L70" s="132" t="s">
        <v>471</v>
      </c>
      <c r="M70" s="132">
        <v>9074237923</v>
      </c>
      <c r="N70" s="132"/>
      <c r="O70" s="132"/>
      <c r="P70" s="132">
        <v>1</v>
      </c>
      <c r="Q70" s="132"/>
      <c r="R70" s="133">
        <f>F70</f>
        <v>5.15</v>
      </c>
      <c r="S70" s="132" t="s">
        <v>472</v>
      </c>
      <c r="T70" s="132" t="s">
        <v>473</v>
      </c>
      <c r="U70" s="132" t="s">
        <v>474</v>
      </c>
      <c r="V70" s="132"/>
      <c r="W70" s="132">
        <v>844</v>
      </c>
      <c r="X70" s="132">
        <v>1159</v>
      </c>
      <c r="Y70" s="132">
        <f>4266-W70-X70</f>
        <v>2263</v>
      </c>
      <c r="Z70" s="132">
        <f>+W70+X70+Y70</f>
        <v>4266</v>
      </c>
      <c r="AA70" s="132"/>
      <c r="AB70" s="132"/>
      <c r="AC70" s="132"/>
      <c r="AD70" s="132">
        <v>5</v>
      </c>
      <c r="AE70" s="132">
        <v>4</v>
      </c>
      <c r="AF70" s="132">
        <f>+AB70+AC70+AD70+AE70</f>
        <v>9</v>
      </c>
      <c r="AG70" s="132"/>
      <c r="AH70" s="132"/>
      <c r="AI70" s="132"/>
      <c r="AJ70" s="132"/>
      <c r="AK70" s="132">
        <f>+AG70+AH70+AI70+AJ70</f>
        <v>0</v>
      </c>
      <c r="AL70" s="132">
        <f>+AF70+AK70</f>
        <v>9</v>
      </c>
      <c r="AM70" s="132"/>
      <c r="AN70" s="132" t="s">
        <v>475</v>
      </c>
      <c r="AO70" s="132"/>
      <c r="AP70" s="132"/>
      <c r="AQ70" s="132">
        <f>+AO70+AP70</f>
        <v>0</v>
      </c>
      <c r="AR70" s="132"/>
      <c r="AS70" s="132"/>
      <c r="AT70" s="132">
        <f>+AR70+AS70</f>
        <v>0</v>
      </c>
      <c r="AU70" s="132"/>
      <c r="AV70" s="132">
        <v>8</v>
      </c>
      <c r="AW70" s="132">
        <v>4</v>
      </c>
      <c r="AX70" s="132">
        <f>+AV70+AW70</f>
        <v>12</v>
      </c>
      <c r="AY70" s="132">
        <f>AV70</f>
        <v>8</v>
      </c>
      <c r="AZ70" s="132">
        <f>AW70</f>
        <v>4</v>
      </c>
      <c r="BA70" s="132">
        <f>+AY70+AZ70</f>
        <v>12</v>
      </c>
      <c r="BB70" s="107"/>
    </row>
    <row r="71" spans="1:54" ht="29.25" customHeight="1">
      <c r="A71" s="139">
        <v>68</v>
      </c>
      <c r="B71" s="7" t="s">
        <v>230</v>
      </c>
      <c r="C71" s="7" t="s">
        <v>353</v>
      </c>
      <c r="D71" s="7" t="s">
        <v>396</v>
      </c>
      <c r="E71" s="87" t="s">
        <v>243</v>
      </c>
      <c r="F71" s="29">
        <v>3.29</v>
      </c>
      <c r="G71" s="107">
        <v>195.74239999999998</v>
      </c>
      <c r="H71" s="107">
        <v>215</v>
      </c>
      <c r="I71" s="107">
        <v>159.68</v>
      </c>
      <c r="J71" s="107">
        <v>129.21109999999999</v>
      </c>
      <c r="K71" s="107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07"/>
    </row>
    <row r="72" spans="1:54" ht="29.25" customHeight="1">
      <c r="A72" s="139">
        <v>69</v>
      </c>
      <c r="B72" s="7" t="s">
        <v>230</v>
      </c>
      <c r="C72" s="7" t="s">
        <v>352</v>
      </c>
      <c r="D72" s="7" t="s">
        <v>392</v>
      </c>
      <c r="E72" s="87" t="s">
        <v>233</v>
      </c>
      <c r="F72" s="29">
        <v>2.8</v>
      </c>
      <c r="G72" s="107">
        <v>204.59040000000002</v>
      </c>
      <c r="H72" s="107">
        <v>292.10000000000002</v>
      </c>
      <c r="I72" s="107">
        <v>379.94</v>
      </c>
      <c r="J72" s="107">
        <v>319.00900000000001</v>
      </c>
      <c r="K72" s="107"/>
      <c r="L72" s="132" t="s">
        <v>462</v>
      </c>
      <c r="M72" s="132"/>
      <c r="N72" s="132"/>
      <c r="O72" s="132"/>
      <c r="P72" s="132">
        <v>1</v>
      </c>
      <c r="Q72" s="132"/>
      <c r="R72" s="133">
        <f>F72</f>
        <v>2.8</v>
      </c>
      <c r="S72" s="132" t="s">
        <v>463</v>
      </c>
      <c r="T72" s="132" t="s">
        <v>464</v>
      </c>
      <c r="U72" s="132" t="s">
        <v>465</v>
      </c>
      <c r="V72" s="132" t="s">
        <v>466</v>
      </c>
      <c r="W72" s="132">
        <v>1145</v>
      </c>
      <c r="X72" s="132">
        <v>448</v>
      </c>
      <c r="Y72" s="132">
        <f>4763-W72-X72</f>
        <v>3170</v>
      </c>
      <c r="Z72" s="132">
        <f>+W72+X72+Y72</f>
        <v>4763</v>
      </c>
      <c r="AA72" s="132"/>
      <c r="AB72" s="132"/>
      <c r="AC72" s="132">
        <v>3</v>
      </c>
      <c r="AD72" s="132">
        <v>6</v>
      </c>
      <c r="AE72" s="132">
        <v>2</v>
      </c>
      <c r="AF72" s="132">
        <f>+AB72+AC72+AD72+AE72</f>
        <v>11</v>
      </c>
      <c r="AG72" s="132"/>
      <c r="AH72" s="132"/>
      <c r="AI72" s="132"/>
      <c r="AJ72" s="132"/>
      <c r="AK72" s="132">
        <f>+AG72+AH72+AI72+AJ72</f>
        <v>0</v>
      </c>
      <c r="AL72" s="132">
        <f>+AF72+AK72</f>
        <v>11</v>
      </c>
      <c r="AM72" s="132"/>
      <c r="AN72" s="132" t="s">
        <v>467</v>
      </c>
      <c r="AO72" s="132"/>
      <c r="AP72" s="132"/>
      <c r="AQ72" s="132">
        <f>+AO72+AP72</f>
        <v>0</v>
      </c>
      <c r="AR72" s="132"/>
      <c r="AS72" s="132"/>
      <c r="AT72" s="132">
        <f>+AR72+AS72</f>
        <v>0</v>
      </c>
      <c r="AU72" s="132"/>
      <c r="AV72" s="132">
        <v>9</v>
      </c>
      <c r="AW72" s="132">
        <v>6</v>
      </c>
      <c r="AX72" s="132">
        <f>+AV72+AW72</f>
        <v>15</v>
      </c>
      <c r="AY72" s="132">
        <f>AV72</f>
        <v>9</v>
      </c>
      <c r="AZ72" s="132">
        <f>AW72</f>
        <v>6</v>
      </c>
      <c r="BA72" s="132">
        <f>+AY72+AZ72</f>
        <v>15</v>
      </c>
      <c r="BB72" s="107"/>
    </row>
    <row r="73" spans="1:54" ht="29.25" customHeight="1">
      <c r="A73" s="139">
        <v>70</v>
      </c>
      <c r="B73" s="7" t="s">
        <v>230</v>
      </c>
      <c r="C73" s="7" t="s">
        <v>352</v>
      </c>
      <c r="D73" s="7" t="s">
        <v>392</v>
      </c>
      <c r="E73" s="87" t="s">
        <v>234</v>
      </c>
      <c r="F73" s="29">
        <v>4.05</v>
      </c>
      <c r="G73" s="107">
        <v>260.52320000000003</v>
      </c>
      <c r="H73" s="107">
        <v>175.34</v>
      </c>
      <c r="I73" s="107"/>
      <c r="J73" s="107"/>
      <c r="K73" s="107"/>
      <c r="L73" s="132" t="s">
        <v>462</v>
      </c>
      <c r="M73" s="132"/>
      <c r="N73" s="132"/>
      <c r="O73" s="132"/>
      <c r="P73" s="132">
        <v>1</v>
      </c>
      <c r="Q73" s="132"/>
      <c r="R73" s="133">
        <f>F73</f>
        <v>4.05</v>
      </c>
      <c r="S73" s="132" t="s">
        <v>463</v>
      </c>
      <c r="T73" s="132" t="s">
        <v>468</v>
      </c>
      <c r="U73" s="132" t="s">
        <v>469</v>
      </c>
      <c r="V73" s="132" t="s">
        <v>466</v>
      </c>
      <c r="W73" s="132">
        <v>6</v>
      </c>
      <c r="X73" s="132">
        <v>386</v>
      </c>
      <c r="Y73" s="132">
        <f>764-W73-X73</f>
        <v>372</v>
      </c>
      <c r="Z73" s="132">
        <f>+W73+X73+Y73</f>
        <v>764</v>
      </c>
      <c r="AA73" s="132"/>
      <c r="AB73" s="132"/>
      <c r="AC73" s="132">
        <v>3</v>
      </c>
      <c r="AD73" s="132">
        <v>3</v>
      </c>
      <c r="AE73" s="132"/>
      <c r="AF73" s="132">
        <f>+AB73+AC73+AD73+AE73</f>
        <v>6</v>
      </c>
      <c r="AG73" s="132">
        <v>1</v>
      </c>
      <c r="AH73" s="132"/>
      <c r="AI73" s="132">
        <v>1</v>
      </c>
      <c r="AJ73" s="132"/>
      <c r="AK73" s="132">
        <f>+AG73+AH73+AI73+AJ73</f>
        <v>2</v>
      </c>
      <c r="AL73" s="132">
        <f>+AF73+AK73</f>
        <v>8</v>
      </c>
      <c r="AM73" s="132"/>
      <c r="AN73" s="132" t="s">
        <v>467</v>
      </c>
      <c r="AO73" s="132"/>
      <c r="AP73" s="132"/>
      <c r="AQ73" s="132">
        <f>+AO73+AP73</f>
        <v>0</v>
      </c>
      <c r="AR73" s="132"/>
      <c r="AS73" s="132"/>
      <c r="AT73" s="132">
        <f>+AR73+AS73</f>
        <v>0</v>
      </c>
      <c r="AU73" s="132"/>
      <c r="AV73" s="132">
        <v>8</v>
      </c>
      <c r="AW73" s="132">
        <v>3</v>
      </c>
      <c r="AX73" s="132">
        <f>+AV73+AW73</f>
        <v>11</v>
      </c>
      <c r="AY73" s="132">
        <f>AV73</f>
        <v>8</v>
      </c>
      <c r="AZ73" s="132">
        <f>AW73</f>
        <v>3</v>
      </c>
      <c r="BA73" s="132">
        <f>+AY73+AZ73</f>
        <v>11</v>
      </c>
      <c r="BB73" s="107"/>
    </row>
    <row r="74" spans="1:54" ht="29.25" customHeight="1">
      <c r="A74" s="139">
        <v>71</v>
      </c>
      <c r="B74" s="7" t="s">
        <v>230</v>
      </c>
      <c r="C74" s="7" t="s">
        <v>352</v>
      </c>
      <c r="D74" s="7" t="s">
        <v>393</v>
      </c>
      <c r="E74" s="87" t="s">
        <v>236</v>
      </c>
      <c r="F74" s="29">
        <v>5.25</v>
      </c>
      <c r="G74" s="107">
        <v>355.53280000000001</v>
      </c>
      <c r="H74" s="107">
        <v>221.22</v>
      </c>
      <c r="I74" s="107">
        <v>287.58</v>
      </c>
      <c r="J74" s="107">
        <v>220.57900000000001</v>
      </c>
      <c r="K74" s="107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07"/>
    </row>
    <row r="75" spans="1:54" ht="29.25" customHeight="1">
      <c r="A75" s="139">
        <v>72</v>
      </c>
      <c r="B75" s="7" t="s">
        <v>230</v>
      </c>
      <c r="C75" s="7" t="s">
        <v>352</v>
      </c>
      <c r="D75" s="7" t="s">
        <v>394</v>
      </c>
      <c r="E75" s="87" t="s">
        <v>238</v>
      </c>
      <c r="F75" s="29">
        <v>4.5999999999999996</v>
      </c>
      <c r="G75" s="107">
        <v>254.3184</v>
      </c>
      <c r="H75" s="107">
        <v>301.5</v>
      </c>
      <c r="I75" s="107">
        <v>206.28</v>
      </c>
      <c r="J75" s="107">
        <v>160.40899999999999</v>
      </c>
      <c r="K75" s="107"/>
      <c r="L75" s="132" t="s">
        <v>462</v>
      </c>
      <c r="M75" s="132"/>
      <c r="N75" s="132"/>
      <c r="O75" s="132"/>
      <c r="P75" s="132">
        <v>1</v>
      </c>
      <c r="Q75" s="132"/>
      <c r="R75" s="133">
        <f>F75</f>
        <v>4.5999999999999996</v>
      </c>
      <c r="S75" s="132" t="s">
        <v>463</v>
      </c>
      <c r="T75" s="132" t="s">
        <v>470</v>
      </c>
      <c r="U75" s="132" t="s">
        <v>469</v>
      </c>
      <c r="V75" s="132" t="s">
        <v>466</v>
      </c>
      <c r="W75" s="132">
        <v>239</v>
      </c>
      <c r="X75" s="132">
        <v>243</v>
      </c>
      <c r="Y75" s="132">
        <f>1321-W75-X75</f>
        <v>839</v>
      </c>
      <c r="Z75" s="132">
        <f>+W75+X75+Y75</f>
        <v>1321</v>
      </c>
      <c r="AA75" s="132"/>
      <c r="AB75" s="132">
        <v>1</v>
      </c>
      <c r="AC75" s="132">
        <v>1</v>
      </c>
      <c r="AD75" s="132">
        <v>4</v>
      </c>
      <c r="AE75" s="132"/>
      <c r="AF75" s="132">
        <f>+AB75+AC75+AD75+AE75</f>
        <v>6</v>
      </c>
      <c r="AG75" s="132"/>
      <c r="AH75" s="132"/>
      <c r="AI75" s="132"/>
      <c r="AJ75" s="132"/>
      <c r="AK75" s="132">
        <f>+AG75+AH75+AI75+AJ75</f>
        <v>0</v>
      </c>
      <c r="AL75" s="132">
        <f>+AF75+AK75</f>
        <v>6</v>
      </c>
      <c r="AM75" s="132"/>
      <c r="AN75" s="132" t="s">
        <v>467</v>
      </c>
      <c r="AO75" s="132"/>
      <c r="AP75" s="132"/>
      <c r="AQ75" s="132">
        <f>+AO75+AP75</f>
        <v>0</v>
      </c>
      <c r="AR75" s="132"/>
      <c r="AS75" s="132"/>
      <c r="AT75" s="132">
        <f>+AR75+AS75</f>
        <v>0</v>
      </c>
      <c r="AU75" s="132"/>
      <c r="AV75" s="132">
        <v>9</v>
      </c>
      <c r="AW75" s="132">
        <v>3</v>
      </c>
      <c r="AX75" s="132">
        <f>+AV75+AW75</f>
        <v>12</v>
      </c>
      <c r="AY75" s="132">
        <f>AV75</f>
        <v>9</v>
      </c>
      <c r="AZ75" s="132">
        <f>AW75</f>
        <v>3</v>
      </c>
      <c r="BA75" s="132">
        <f>+AY75+AZ75</f>
        <v>12</v>
      </c>
      <c r="BB75" s="107"/>
    </row>
    <row r="76" spans="1:54" ht="29.25" customHeight="1">
      <c r="A76" s="139">
        <v>73</v>
      </c>
      <c r="B76" s="7" t="s">
        <v>76</v>
      </c>
      <c r="C76" s="7" t="s">
        <v>76</v>
      </c>
      <c r="D76" s="108" t="s">
        <v>77</v>
      </c>
      <c r="E76" s="92" t="s">
        <v>78</v>
      </c>
      <c r="F76" s="31">
        <v>1.1399999999999999</v>
      </c>
      <c r="G76" s="107">
        <v>53.49</v>
      </c>
      <c r="H76" s="107">
        <v>44.34</v>
      </c>
      <c r="I76" s="107">
        <v>371.01</v>
      </c>
      <c r="J76" s="107">
        <v>361.40800000000002</v>
      </c>
      <c r="K76" s="107"/>
      <c r="L76" s="7"/>
      <c r="M76" s="108"/>
      <c r="N76" s="107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07"/>
    </row>
    <row r="77" spans="1:54" ht="29.25" customHeight="1">
      <c r="A77" s="139">
        <v>74</v>
      </c>
      <c r="B77" s="7" t="s">
        <v>76</v>
      </c>
      <c r="C77" s="7" t="s">
        <v>76</v>
      </c>
      <c r="D77" s="108" t="s">
        <v>77</v>
      </c>
      <c r="E77" s="92" t="s">
        <v>79</v>
      </c>
      <c r="F77" s="31">
        <v>4.3499999999999996</v>
      </c>
      <c r="G77" s="107">
        <v>297.12</v>
      </c>
      <c r="H77" s="107">
        <v>257.02999999999997</v>
      </c>
      <c r="I77" s="107"/>
      <c r="J77" s="107"/>
      <c r="K77" s="107"/>
      <c r="L77" s="7"/>
      <c r="M77" s="108"/>
      <c r="N77" s="107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07"/>
    </row>
    <row r="78" spans="1:54" ht="29.25" customHeight="1">
      <c r="A78" s="139">
        <v>75</v>
      </c>
      <c r="B78" s="7" t="s">
        <v>76</v>
      </c>
      <c r="C78" s="7" t="s">
        <v>76</v>
      </c>
      <c r="D78" s="108" t="s">
        <v>77</v>
      </c>
      <c r="E78" s="92" t="s">
        <v>80</v>
      </c>
      <c r="F78" s="31">
        <v>1.7</v>
      </c>
      <c r="G78" s="107">
        <v>89.67</v>
      </c>
      <c r="H78" s="107">
        <v>76.03</v>
      </c>
      <c r="I78" s="107"/>
      <c r="J78" s="107"/>
      <c r="K78" s="107"/>
      <c r="L78" s="7"/>
      <c r="M78" s="108"/>
      <c r="N78" s="107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07"/>
    </row>
    <row r="79" spans="1:54" ht="29.25" customHeight="1">
      <c r="A79" s="139">
        <v>76</v>
      </c>
      <c r="B79" s="7" t="s">
        <v>76</v>
      </c>
      <c r="C79" s="7" t="s">
        <v>76</v>
      </c>
      <c r="D79" s="108" t="s">
        <v>81</v>
      </c>
      <c r="E79" s="92" t="s">
        <v>82</v>
      </c>
      <c r="F79" s="31">
        <v>1.48</v>
      </c>
      <c r="G79" s="107">
        <v>92.23</v>
      </c>
      <c r="H79" s="107">
        <v>79.11</v>
      </c>
      <c r="I79" s="107">
        <v>453.47</v>
      </c>
      <c r="J79" s="107">
        <v>448.822</v>
      </c>
      <c r="K79" s="107"/>
      <c r="L79" s="7"/>
      <c r="M79" s="108"/>
      <c r="N79" s="107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07"/>
    </row>
    <row r="80" spans="1:54" ht="29.25" customHeight="1">
      <c r="A80" s="139">
        <v>77</v>
      </c>
      <c r="B80" s="7" t="s">
        <v>76</v>
      </c>
      <c r="C80" s="7" t="s">
        <v>76</v>
      </c>
      <c r="D80" s="108" t="s">
        <v>81</v>
      </c>
      <c r="E80" s="92" t="s">
        <v>83</v>
      </c>
      <c r="F80" s="31">
        <v>7.48</v>
      </c>
      <c r="G80" s="107">
        <v>454.6</v>
      </c>
      <c r="H80" s="107">
        <v>385.85</v>
      </c>
      <c r="I80" s="107"/>
      <c r="J80" s="107"/>
      <c r="K80" s="107"/>
      <c r="L80" s="7"/>
      <c r="M80" s="108"/>
      <c r="N80" s="107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07"/>
    </row>
    <row r="81" spans="1:54" ht="29.25" customHeight="1">
      <c r="A81" s="139">
        <v>78</v>
      </c>
      <c r="B81" s="7" t="s">
        <v>76</v>
      </c>
      <c r="C81" s="7" t="s">
        <v>76</v>
      </c>
      <c r="D81" s="108" t="s">
        <v>84</v>
      </c>
      <c r="E81" s="92" t="s">
        <v>85</v>
      </c>
      <c r="F81" s="31">
        <v>4.5</v>
      </c>
      <c r="G81" s="107">
        <v>285.45999999999998</v>
      </c>
      <c r="H81" s="107">
        <v>244.48</v>
      </c>
      <c r="I81" s="107">
        <v>332.25</v>
      </c>
      <c r="J81" s="107">
        <v>324.23500000000001</v>
      </c>
      <c r="K81" s="107"/>
      <c r="L81" s="7"/>
      <c r="M81" s="108"/>
      <c r="N81" s="107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07"/>
    </row>
    <row r="82" spans="1:54" ht="29.25" customHeight="1">
      <c r="A82" s="139">
        <v>79</v>
      </c>
      <c r="B82" s="7" t="s">
        <v>76</v>
      </c>
      <c r="C82" s="7" t="s">
        <v>76</v>
      </c>
      <c r="D82" s="108" t="s">
        <v>84</v>
      </c>
      <c r="E82" s="92" t="s">
        <v>86</v>
      </c>
      <c r="F82" s="31">
        <v>1.8</v>
      </c>
      <c r="G82" s="107">
        <v>105.65</v>
      </c>
      <c r="H82" s="107">
        <v>92.75</v>
      </c>
      <c r="I82" s="107"/>
      <c r="J82" s="107"/>
      <c r="K82" s="107"/>
      <c r="L82" s="7"/>
      <c r="M82" s="108"/>
      <c r="N82" s="107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07"/>
    </row>
    <row r="83" spans="1:54" ht="29.25" customHeight="1">
      <c r="A83" s="139">
        <v>80</v>
      </c>
      <c r="B83" s="7" t="s">
        <v>76</v>
      </c>
      <c r="C83" s="7" t="s">
        <v>76</v>
      </c>
      <c r="D83" s="108" t="s">
        <v>87</v>
      </c>
      <c r="E83" s="92" t="s">
        <v>88</v>
      </c>
      <c r="F83" s="31">
        <v>6.9</v>
      </c>
      <c r="G83" s="107">
        <v>469.98</v>
      </c>
      <c r="H83" s="107">
        <v>407.04</v>
      </c>
      <c r="I83" s="107">
        <v>697.41</v>
      </c>
      <c r="J83" s="107">
        <v>680.20500000000004</v>
      </c>
      <c r="K83" s="107"/>
      <c r="L83" s="7"/>
      <c r="M83" s="108"/>
      <c r="N83" s="107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07"/>
    </row>
    <row r="84" spans="1:54" ht="29.25" customHeight="1">
      <c r="A84" s="139">
        <v>81</v>
      </c>
      <c r="B84" s="7" t="s">
        <v>76</v>
      </c>
      <c r="C84" s="7" t="s">
        <v>76</v>
      </c>
      <c r="D84" s="108" t="s">
        <v>87</v>
      </c>
      <c r="E84" s="92" t="s">
        <v>89</v>
      </c>
      <c r="F84" s="31">
        <v>4.22</v>
      </c>
      <c r="G84" s="107">
        <v>347.35</v>
      </c>
      <c r="H84" s="107">
        <v>297.49</v>
      </c>
      <c r="I84" s="107"/>
      <c r="J84" s="107"/>
      <c r="K84" s="107"/>
      <c r="L84" s="7"/>
      <c r="M84" s="108"/>
      <c r="N84" s="107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07"/>
    </row>
    <row r="85" spans="1:54" ht="29.25" customHeight="1">
      <c r="A85" s="139">
        <v>82</v>
      </c>
      <c r="B85" s="7" t="s">
        <v>244</v>
      </c>
      <c r="C85" s="7" t="s">
        <v>244</v>
      </c>
      <c r="D85" s="7" t="s">
        <v>397</v>
      </c>
      <c r="E85" s="87" t="s">
        <v>246</v>
      </c>
      <c r="F85" s="29">
        <v>2.35</v>
      </c>
      <c r="G85" s="107">
        <v>151.04320000000001</v>
      </c>
      <c r="H85" s="107">
        <v>166.23</v>
      </c>
      <c r="I85" s="107">
        <v>535.27</v>
      </c>
      <c r="J85" s="107">
        <v>442.911</v>
      </c>
      <c r="K85" s="107"/>
      <c r="L85" s="132" t="s">
        <v>476</v>
      </c>
      <c r="M85" s="132">
        <v>7723902964</v>
      </c>
      <c r="N85" s="132"/>
      <c r="O85" s="132"/>
      <c r="P85" s="132">
        <v>1</v>
      </c>
      <c r="Q85" s="132"/>
      <c r="R85" s="133">
        <f>F85</f>
        <v>2.35</v>
      </c>
      <c r="S85" s="132" t="s">
        <v>477</v>
      </c>
      <c r="T85" s="132" t="s">
        <v>470</v>
      </c>
      <c r="U85" s="132" t="s">
        <v>478</v>
      </c>
      <c r="V85" s="132"/>
      <c r="W85" s="132">
        <v>1158</v>
      </c>
      <c r="X85" s="132">
        <v>295</v>
      </c>
      <c r="Y85" s="132">
        <f>5250-W85-X85</f>
        <v>3797</v>
      </c>
      <c r="Z85" s="132">
        <f>+W85+X85+Y85</f>
        <v>5250</v>
      </c>
      <c r="AA85" s="132"/>
      <c r="AB85" s="132">
        <v>1</v>
      </c>
      <c r="AC85" s="132"/>
      <c r="AD85" s="132"/>
      <c r="AE85" s="132">
        <v>1</v>
      </c>
      <c r="AF85" s="132">
        <f>+AB85+AC85+AD85+AE85</f>
        <v>2</v>
      </c>
      <c r="AG85" s="132">
        <v>1</v>
      </c>
      <c r="AH85" s="132">
        <v>2</v>
      </c>
      <c r="AI85" s="132">
        <v>2</v>
      </c>
      <c r="AJ85" s="132"/>
      <c r="AK85" s="132">
        <f>+AG85+AH85+AI85+AJ85</f>
        <v>5</v>
      </c>
      <c r="AL85" s="132">
        <f>+AF85+AK85</f>
        <v>7</v>
      </c>
      <c r="AM85" s="132"/>
      <c r="AN85" s="132" t="s">
        <v>475</v>
      </c>
      <c r="AO85" s="132"/>
      <c r="AP85" s="132"/>
      <c r="AQ85" s="132">
        <f>+AO85+AP85</f>
        <v>0</v>
      </c>
      <c r="AR85" s="132"/>
      <c r="AS85" s="132"/>
      <c r="AT85" s="132">
        <f>+AR85+AS85</f>
        <v>0</v>
      </c>
      <c r="AU85" s="132"/>
      <c r="AV85" s="132">
        <v>10</v>
      </c>
      <c r="AW85" s="132">
        <v>6</v>
      </c>
      <c r="AX85" s="132">
        <f>+AV85+AW85</f>
        <v>16</v>
      </c>
      <c r="AY85" s="132">
        <f>AV85</f>
        <v>10</v>
      </c>
      <c r="AZ85" s="132">
        <f>AW85</f>
        <v>6</v>
      </c>
      <c r="BA85" s="132">
        <f>+AY85+AZ85</f>
        <v>16</v>
      </c>
      <c r="BB85" s="107"/>
    </row>
    <row r="86" spans="1:54" ht="29.25" customHeight="1">
      <c r="A86" s="139">
        <v>83</v>
      </c>
      <c r="B86" s="7" t="s">
        <v>244</v>
      </c>
      <c r="C86" s="7" t="s">
        <v>244</v>
      </c>
      <c r="D86" s="7" t="s">
        <v>397</v>
      </c>
      <c r="E86" s="92" t="s">
        <v>247</v>
      </c>
      <c r="F86" s="72">
        <v>3.21</v>
      </c>
      <c r="G86" s="107">
        <v>192.4384</v>
      </c>
      <c r="H86" s="107">
        <v>127.73</v>
      </c>
      <c r="I86" s="107"/>
      <c r="J86" s="107"/>
      <c r="K86" s="107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07"/>
    </row>
    <row r="87" spans="1:54" ht="29.25" customHeight="1">
      <c r="A87" s="139">
        <v>84</v>
      </c>
      <c r="B87" s="7" t="s">
        <v>244</v>
      </c>
      <c r="C87" s="7" t="s">
        <v>244</v>
      </c>
      <c r="D87" s="7" t="s">
        <v>397</v>
      </c>
      <c r="E87" s="92" t="s">
        <v>248</v>
      </c>
      <c r="F87" s="72">
        <v>2.5499999999999998</v>
      </c>
      <c r="G87" s="107">
        <v>160.4736</v>
      </c>
      <c r="H87" s="107">
        <v>162.07</v>
      </c>
      <c r="I87" s="107"/>
      <c r="J87" s="107"/>
      <c r="K87" s="107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07"/>
    </row>
    <row r="88" spans="1:54" ht="29.25" customHeight="1">
      <c r="A88" s="139">
        <v>85</v>
      </c>
      <c r="B88" s="7" t="s">
        <v>244</v>
      </c>
      <c r="C88" s="7" t="s">
        <v>244</v>
      </c>
      <c r="D88" s="7" t="s">
        <v>397</v>
      </c>
      <c r="E88" s="92" t="s">
        <v>249</v>
      </c>
      <c r="F88" s="72">
        <v>2.4</v>
      </c>
      <c r="G88" s="107">
        <v>161.96319999999997</v>
      </c>
      <c r="H88" s="107">
        <v>135.54</v>
      </c>
      <c r="I88" s="107"/>
      <c r="J88" s="107"/>
      <c r="K88" s="107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07"/>
    </row>
    <row r="89" spans="1:54" ht="29.25" customHeight="1">
      <c r="A89" s="139">
        <v>86</v>
      </c>
      <c r="B89" s="7" t="s">
        <v>244</v>
      </c>
      <c r="C89" s="7" t="s">
        <v>244</v>
      </c>
      <c r="D89" s="7" t="s">
        <v>398</v>
      </c>
      <c r="E89" s="92" t="s">
        <v>251</v>
      </c>
      <c r="F89" s="72">
        <v>6.4</v>
      </c>
      <c r="G89" s="107">
        <v>393.81439999999998</v>
      </c>
      <c r="H89" s="107">
        <v>137.32</v>
      </c>
      <c r="I89" s="107">
        <v>521.37</v>
      </c>
      <c r="J89" s="107">
        <v>417.78</v>
      </c>
      <c r="K89" s="107"/>
      <c r="L89" s="132" t="s">
        <v>481</v>
      </c>
      <c r="M89" s="132"/>
      <c r="N89" s="132"/>
      <c r="O89" s="132" t="s">
        <v>479</v>
      </c>
      <c r="P89" s="132">
        <v>1</v>
      </c>
      <c r="Q89" s="132"/>
      <c r="R89" s="133">
        <f>F89</f>
        <v>6.4</v>
      </c>
      <c r="S89" s="132" t="s">
        <v>477</v>
      </c>
      <c r="T89" s="132" t="s">
        <v>468</v>
      </c>
      <c r="U89" s="132" t="s">
        <v>480</v>
      </c>
      <c r="V89" s="132"/>
      <c r="W89" s="132"/>
      <c r="X89" s="132"/>
      <c r="Y89" s="132"/>
      <c r="Z89" s="132">
        <f>+W89+X89+Y89</f>
        <v>0</v>
      </c>
      <c r="AA89" s="132"/>
      <c r="AB89" s="132"/>
      <c r="AC89" s="132">
        <v>2</v>
      </c>
      <c r="AD89" s="132">
        <v>4</v>
      </c>
      <c r="AE89" s="132">
        <v>5</v>
      </c>
      <c r="AF89" s="132">
        <f>+AB89+AC89+AD89+AE89</f>
        <v>11</v>
      </c>
      <c r="AG89" s="132"/>
      <c r="AH89" s="132"/>
      <c r="AI89" s="132"/>
      <c r="AJ89" s="132"/>
      <c r="AK89" s="132">
        <f>+AG89+AH89+AI89+AJ89</f>
        <v>0</v>
      </c>
      <c r="AL89" s="132">
        <f>+AF89+AK89</f>
        <v>11</v>
      </c>
      <c r="AM89" s="132"/>
      <c r="AN89" s="132" t="s">
        <v>475</v>
      </c>
      <c r="AO89" s="132"/>
      <c r="AP89" s="132"/>
      <c r="AQ89" s="132">
        <f>+AO89+AP89</f>
        <v>0</v>
      </c>
      <c r="AR89" s="132"/>
      <c r="AS89" s="132"/>
      <c r="AT89" s="132">
        <f>+AR89+AS89</f>
        <v>0</v>
      </c>
      <c r="AU89" s="132"/>
      <c r="AV89" s="132">
        <v>7</v>
      </c>
      <c r="AW89" s="132">
        <v>5</v>
      </c>
      <c r="AX89" s="132">
        <f>+AV89+AW89</f>
        <v>12</v>
      </c>
      <c r="AY89" s="132">
        <f t="shared" ref="AY89:AZ92" si="0">AV89</f>
        <v>7</v>
      </c>
      <c r="AZ89" s="132">
        <f t="shared" si="0"/>
        <v>5</v>
      </c>
      <c r="BA89" s="132">
        <f>+AY89+AZ89</f>
        <v>12</v>
      </c>
      <c r="BB89" s="107"/>
    </row>
    <row r="90" spans="1:54" ht="29.25" customHeight="1">
      <c r="A90" s="139">
        <v>87</v>
      </c>
      <c r="B90" s="7" t="s">
        <v>244</v>
      </c>
      <c r="C90" s="7" t="s">
        <v>244</v>
      </c>
      <c r="D90" s="7" t="s">
        <v>398</v>
      </c>
      <c r="E90" s="87" t="s">
        <v>252</v>
      </c>
      <c r="F90" s="17">
        <v>3.96</v>
      </c>
      <c r="G90" s="107">
        <v>254.22880000000001</v>
      </c>
      <c r="H90" s="107">
        <v>332.19</v>
      </c>
      <c r="I90" s="107"/>
      <c r="J90" s="107"/>
      <c r="K90" s="107"/>
      <c r="L90" s="132" t="s">
        <v>481</v>
      </c>
      <c r="M90" s="132"/>
      <c r="N90" s="132" t="s">
        <v>482</v>
      </c>
      <c r="O90" s="132" t="s">
        <v>479</v>
      </c>
      <c r="P90" s="132">
        <v>1</v>
      </c>
      <c r="Q90" s="132"/>
      <c r="R90" s="133">
        <f>F90</f>
        <v>3.96</v>
      </c>
      <c r="S90" s="132" t="s">
        <v>477</v>
      </c>
      <c r="T90" s="132" t="s">
        <v>468</v>
      </c>
      <c r="U90" s="132" t="s">
        <v>483</v>
      </c>
      <c r="V90" s="132"/>
      <c r="W90" s="132">
        <v>0</v>
      </c>
      <c r="X90" s="132">
        <v>20</v>
      </c>
      <c r="Y90" s="132">
        <f>849-W90-X90</f>
        <v>829</v>
      </c>
      <c r="Z90" s="132">
        <f>+W90+X90+Y90</f>
        <v>849</v>
      </c>
      <c r="AA90" s="132"/>
      <c r="AB90" s="132"/>
      <c r="AC90" s="132"/>
      <c r="AD90" s="132">
        <v>5</v>
      </c>
      <c r="AE90" s="132"/>
      <c r="AF90" s="132">
        <f>+AB90+AC90+AD90+AE90</f>
        <v>5</v>
      </c>
      <c r="AG90" s="132"/>
      <c r="AH90" s="132"/>
      <c r="AI90" s="132">
        <v>3</v>
      </c>
      <c r="AJ90" s="132"/>
      <c r="AK90" s="132">
        <f>+AG90+AH90+AI90+AJ90</f>
        <v>3</v>
      </c>
      <c r="AL90" s="132">
        <f>+AF90+AK90</f>
        <v>8</v>
      </c>
      <c r="AM90" s="132"/>
      <c r="AN90" s="132" t="s">
        <v>475</v>
      </c>
      <c r="AO90" s="132"/>
      <c r="AP90" s="132"/>
      <c r="AQ90" s="132">
        <f>+AO90+AP90</f>
        <v>0</v>
      </c>
      <c r="AR90" s="132"/>
      <c r="AS90" s="132"/>
      <c r="AT90" s="132">
        <f>+AR90+AS90</f>
        <v>0</v>
      </c>
      <c r="AU90" s="132"/>
      <c r="AV90" s="132">
        <v>11</v>
      </c>
      <c r="AW90" s="132">
        <v>9</v>
      </c>
      <c r="AX90" s="132">
        <f>+AV90+AW90</f>
        <v>20</v>
      </c>
      <c r="AY90" s="132">
        <f t="shared" si="0"/>
        <v>11</v>
      </c>
      <c r="AZ90" s="132">
        <f t="shared" si="0"/>
        <v>9</v>
      </c>
      <c r="BA90" s="132">
        <f>+AY90+AZ90</f>
        <v>20</v>
      </c>
      <c r="BB90" s="107"/>
    </row>
    <row r="91" spans="1:54" ht="29.25" customHeight="1">
      <c r="A91" s="139">
        <v>88</v>
      </c>
      <c r="B91" s="7" t="s">
        <v>244</v>
      </c>
      <c r="C91" s="7" t="s">
        <v>244</v>
      </c>
      <c r="D91" s="7" t="s">
        <v>399</v>
      </c>
      <c r="E91" s="92" t="s">
        <v>254</v>
      </c>
      <c r="F91" s="72">
        <v>5.85</v>
      </c>
      <c r="G91" s="107">
        <v>364.63839999999999</v>
      </c>
      <c r="H91" s="107">
        <v>214.97</v>
      </c>
      <c r="I91" s="107">
        <v>370.98</v>
      </c>
      <c r="J91" s="107">
        <v>291.02600000000001</v>
      </c>
      <c r="K91" s="107"/>
      <c r="L91" s="132" t="s">
        <v>476</v>
      </c>
      <c r="M91" s="132">
        <v>7723902964</v>
      </c>
      <c r="N91" s="132"/>
      <c r="O91" s="132"/>
      <c r="P91" s="132">
        <v>1</v>
      </c>
      <c r="Q91" s="132"/>
      <c r="R91" s="133">
        <f>F91</f>
        <v>5.85</v>
      </c>
      <c r="S91" s="132" t="s">
        <v>477</v>
      </c>
      <c r="T91" s="132" t="s">
        <v>464</v>
      </c>
      <c r="U91" s="132" t="s">
        <v>484</v>
      </c>
      <c r="V91" s="132"/>
      <c r="W91" s="132">
        <v>590</v>
      </c>
      <c r="X91" s="132">
        <v>0</v>
      </c>
      <c r="Y91" s="132">
        <f>1220-W91-X91</f>
        <v>630</v>
      </c>
      <c r="Z91" s="132">
        <f>+W91+X91+Y91</f>
        <v>1220</v>
      </c>
      <c r="AA91" s="132"/>
      <c r="AB91" s="132"/>
      <c r="AC91" s="132">
        <v>4</v>
      </c>
      <c r="AD91" s="132">
        <v>3</v>
      </c>
      <c r="AE91" s="132"/>
      <c r="AF91" s="132">
        <f>+AB91+AC91+AD91+AE91</f>
        <v>7</v>
      </c>
      <c r="AG91" s="132"/>
      <c r="AH91" s="132"/>
      <c r="AI91" s="132"/>
      <c r="AJ91" s="132"/>
      <c r="AK91" s="132">
        <f>+AG91+AH91+AI91+AJ91</f>
        <v>0</v>
      </c>
      <c r="AL91" s="132">
        <f>+AF91+AK91</f>
        <v>7</v>
      </c>
      <c r="AM91" s="132"/>
      <c r="AN91" s="132" t="s">
        <v>475</v>
      </c>
      <c r="AO91" s="132"/>
      <c r="AP91" s="132"/>
      <c r="AQ91" s="132">
        <f>+AO91+AP91</f>
        <v>0</v>
      </c>
      <c r="AR91" s="132"/>
      <c r="AS91" s="132"/>
      <c r="AT91" s="132">
        <f>+AR91+AS91</f>
        <v>0</v>
      </c>
      <c r="AU91" s="132"/>
      <c r="AV91" s="132">
        <v>5</v>
      </c>
      <c r="AW91" s="132">
        <v>5</v>
      </c>
      <c r="AX91" s="132">
        <f>+AV91+AW91</f>
        <v>10</v>
      </c>
      <c r="AY91" s="132">
        <f t="shared" si="0"/>
        <v>5</v>
      </c>
      <c r="AZ91" s="132">
        <f t="shared" si="0"/>
        <v>5</v>
      </c>
      <c r="BA91" s="132">
        <f>+AY91+AZ91</f>
        <v>10</v>
      </c>
      <c r="BB91" s="107"/>
    </row>
    <row r="92" spans="1:54" ht="29.25" customHeight="1">
      <c r="A92" s="139">
        <v>89</v>
      </c>
      <c r="B92" s="7" t="s">
        <v>244</v>
      </c>
      <c r="C92" s="7" t="s">
        <v>244</v>
      </c>
      <c r="D92" s="7" t="s">
        <v>399</v>
      </c>
      <c r="E92" s="92" t="s">
        <v>255</v>
      </c>
      <c r="F92" s="72">
        <v>1.44</v>
      </c>
      <c r="G92" s="107">
        <v>96.499200000000016</v>
      </c>
      <c r="H92" s="107">
        <v>307.81</v>
      </c>
      <c r="I92" s="107"/>
      <c r="J92" s="107"/>
      <c r="K92" s="107"/>
      <c r="L92" s="132" t="s">
        <v>476</v>
      </c>
      <c r="M92" s="132">
        <v>7723902964</v>
      </c>
      <c r="N92" s="139"/>
      <c r="O92" s="139"/>
      <c r="P92" s="132">
        <v>1</v>
      </c>
      <c r="Q92" s="132"/>
      <c r="R92" s="133">
        <f>F92</f>
        <v>1.44</v>
      </c>
      <c r="S92" s="132" t="s">
        <v>477</v>
      </c>
      <c r="T92" s="132" t="s">
        <v>464</v>
      </c>
      <c r="U92" s="132" t="s">
        <v>489</v>
      </c>
      <c r="V92" s="139"/>
      <c r="W92" s="132">
        <v>5</v>
      </c>
      <c r="X92" s="132">
        <v>843</v>
      </c>
      <c r="Y92" s="132">
        <f>1049-W92-X92</f>
        <v>201</v>
      </c>
      <c r="Z92" s="132">
        <f>+W92+X92+Y92</f>
        <v>1049</v>
      </c>
      <c r="AA92" s="139"/>
      <c r="AB92" s="132">
        <v>1</v>
      </c>
      <c r="AC92" s="132">
        <v>3</v>
      </c>
      <c r="AD92" s="132">
        <v>3</v>
      </c>
      <c r="AE92" s="139"/>
      <c r="AF92" s="132">
        <f>+AB92+AC92+AD92+AE92</f>
        <v>7</v>
      </c>
      <c r="AG92" s="139"/>
      <c r="AH92" s="139"/>
      <c r="AI92" s="139"/>
      <c r="AJ92" s="139"/>
      <c r="AK92" s="132">
        <f>+AG92+AH92+AI92+AJ92</f>
        <v>0</v>
      </c>
      <c r="AL92" s="132">
        <f>+AF92+AK92</f>
        <v>7</v>
      </c>
      <c r="AM92" s="139"/>
      <c r="AN92" s="132" t="s">
        <v>475</v>
      </c>
      <c r="AO92" s="139"/>
      <c r="AP92" s="139"/>
      <c r="AQ92" s="132">
        <f>+AO92+AP92</f>
        <v>0</v>
      </c>
      <c r="AR92" s="132"/>
      <c r="AS92" s="132"/>
      <c r="AT92" s="132">
        <f>+AR92+AS92</f>
        <v>0</v>
      </c>
      <c r="AU92" s="139"/>
      <c r="AV92" s="132">
        <v>5</v>
      </c>
      <c r="AW92" s="132">
        <v>5</v>
      </c>
      <c r="AX92" s="132">
        <f>+AV92+AW92</f>
        <v>10</v>
      </c>
      <c r="AY92" s="132">
        <f t="shared" si="0"/>
        <v>5</v>
      </c>
      <c r="AZ92" s="132">
        <f t="shared" si="0"/>
        <v>5</v>
      </c>
      <c r="BA92" s="132">
        <f>+AY92+AZ92</f>
        <v>10</v>
      </c>
      <c r="BB92" s="107"/>
    </row>
    <row r="93" spans="1:54" ht="29.25" customHeight="1">
      <c r="A93" s="139">
        <v>90</v>
      </c>
      <c r="B93" s="7" t="s">
        <v>244</v>
      </c>
      <c r="C93" s="7" t="s">
        <v>244</v>
      </c>
      <c r="D93" s="7" t="s">
        <v>400</v>
      </c>
      <c r="E93" s="92" t="s">
        <v>257</v>
      </c>
      <c r="F93" s="72">
        <v>3</v>
      </c>
      <c r="G93" s="107">
        <v>188.77600000000001</v>
      </c>
      <c r="H93" s="107">
        <v>81.790000000000006</v>
      </c>
      <c r="I93" s="107">
        <v>576.95000000000005</v>
      </c>
      <c r="J93" s="107">
        <v>477.76900000000001</v>
      </c>
      <c r="K93" s="107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07"/>
    </row>
    <row r="94" spans="1:54" ht="29.25" customHeight="1">
      <c r="A94" s="139">
        <v>91</v>
      </c>
      <c r="B94" s="7" t="s">
        <v>244</v>
      </c>
      <c r="C94" s="7" t="s">
        <v>244</v>
      </c>
      <c r="D94" s="7" t="s">
        <v>400</v>
      </c>
      <c r="E94" s="92" t="s">
        <v>258</v>
      </c>
      <c r="F94" s="72">
        <v>2.5499999999999998</v>
      </c>
      <c r="G94" s="107">
        <v>165.58080000000001</v>
      </c>
      <c r="H94" s="107">
        <v>159.44</v>
      </c>
      <c r="I94" s="107"/>
      <c r="J94" s="107"/>
      <c r="K94" s="107"/>
      <c r="L94" s="132" t="s">
        <v>476</v>
      </c>
      <c r="M94" s="132">
        <v>7723902964</v>
      </c>
      <c r="N94" s="132"/>
      <c r="O94" s="132"/>
      <c r="P94" s="132">
        <v>1</v>
      </c>
      <c r="Q94" s="132"/>
      <c r="R94" s="133">
        <f>F94</f>
        <v>2.5499999999999998</v>
      </c>
      <c r="S94" s="132" t="s">
        <v>477</v>
      </c>
      <c r="T94" s="132" t="s">
        <v>470</v>
      </c>
      <c r="U94" s="132" t="s">
        <v>485</v>
      </c>
      <c r="V94" s="132"/>
      <c r="W94" s="132">
        <v>362</v>
      </c>
      <c r="X94" s="132">
        <v>0</v>
      </c>
      <c r="Y94" s="132">
        <f>1369-W94-X94</f>
        <v>1007</v>
      </c>
      <c r="Z94" s="132">
        <f>+W94+X94+Y94</f>
        <v>1369</v>
      </c>
      <c r="AA94" s="132"/>
      <c r="AB94" s="132">
        <v>1</v>
      </c>
      <c r="AC94" s="132">
        <v>2</v>
      </c>
      <c r="AD94" s="132">
        <v>6</v>
      </c>
      <c r="AE94" s="132">
        <v>1</v>
      </c>
      <c r="AF94" s="132">
        <f>+AB94+AC94+AD94+AE94</f>
        <v>10</v>
      </c>
      <c r="AG94" s="132"/>
      <c r="AH94" s="132">
        <v>1</v>
      </c>
      <c r="AI94" s="132">
        <v>1</v>
      </c>
      <c r="AJ94" s="132"/>
      <c r="AK94" s="132">
        <f>+AG94+AH94+AI94+AJ94</f>
        <v>2</v>
      </c>
      <c r="AL94" s="132">
        <f>+AF94+AK94</f>
        <v>12</v>
      </c>
      <c r="AM94" s="132"/>
      <c r="AN94" s="132" t="s">
        <v>475</v>
      </c>
      <c r="AO94" s="132"/>
      <c r="AP94" s="132"/>
      <c r="AQ94" s="132">
        <f>+AO94+AP94</f>
        <v>0</v>
      </c>
      <c r="AR94" s="132"/>
      <c r="AS94" s="132"/>
      <c r="AT94" s="132">
        <f>+AR94+AS94</f>
        <v>0</v>
      </c>
      <c r="AU94" s="132"/>
      <c r="AV94" s="132">
        <v>8</v>
      </c>
      <c r="AW94" s="132">
        <v>3</v>
      </c>
      <c r="AX94" s="132">
        <f>+AV94+AW94</f>
        <v>11</v>
      </c>
      <c r="AY94" s="132">
        <f>AV94</f>
        <v>8</v>
      </c>
      <c r="AZ94" s="132">
        <f>AW94</f>
        <v>3</v>
      </c>
      <c r="BA94" s="132">
        <f>+AY94+AZ94</f>
        <v>11</v>
      </c>
      <c r="BB94" s="107"/>
    </row>
    <row r="95" spans="1:54" ht="29.25" customHeight="1">
      <c r="A95" s="139">
        <v>92</v>
      </c>
      <c r="B95" s="7" t="s">
        <v>244</v>
      </c>
      <c r="C95" s="7" t="s">
        <v>244</v>
      </c>
      <c r="D95" s="7" t="s">
        <v>400</v>
      </c>
      <c r="E95" s="92" t="s">
        <v>90</v>
      </c>
      <c r="F95" s="72">
        <v>2.6</v>
      </c>
      <c r="G95" s="107">
        <v>167.23839999999998</v>
      </c>
      <c r="H95" s="107">
        <v>140.1</v>
      </c>
      <c r="I95" s="107"/>
      <c r="J95" s="107"/>
      <c r="K95" s="107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07"/>
    </row>
    <row r="96" spans="1:54" ht="29.25" customHeight="1">
      <c r="A96" s="139">
        <v>93</v>
      </c>
      <c r="B96" s="16" t="s">
        <v>244</v>
      </c>
      <c r="C96" s="16" t="s">
        <v>244</v>
      </c>
      <c r="D96" s="16" t="s">
        <v>400</v>
      </c>
      <c r="E96" s="92" t="s">
        <v>259</v>
      </c>
      <c r="F96" s="72">
        <v>3.2</v>
      </c>
      <c r="G96" s="107">
        <v>194.79039999999998</v>
      </c>
      <c r="H96" s="107">
        <v>141.34</v>
      </c>
      <c r="I96" s="107"/>
      <c r="J96" s="107"/>
      <c r="K96" s="107"/>
      <c r="L96" s="136" t="s">
        <v>476</v>
      </c>
      <c r="M96" s="136">
        <v>7723902964</v>
      </c>
      <c r="N96" s="135"/>
      <c r="O96" s="135"/>
      <c r="P96" s="136">
        <v>1</v>
      </c>
      <c r="Q96" s="136"/>
      <c r="R96" s="137">
        <f>F96</f>
        <v>3.2</v>
      </c>
      <c r="S96" s="136" t="s">
        <v>477</v>
      </c>
      <c r="T96" s="136" t="s">
        <v>470</v>
      </c>
      <c r="U96" s="136" t="s">
        <v>469</v>
      </c>
      <c r="V96" s="135"/>
      <c r="W96" s="136">
        <v>542</v>
      </c>
      <c r="X96" s="136">
        <v>0</v>
      </c>
      <c r="Y96" s="136">
        <f>2970-W96-X96</f>
        <v>2428</v>
      </c>
      <c r="Z96" s="136">
        <f>+W96+X96+Y96</f>
        <v>2970</v>
      </c>
      <c r="AA96" s="135"/>
      <c r="AB96" s="136">
        <v>3</v>
      </c>
      <c r="AC96" s="136">
        <v>2</v>
      </c>
      <c r="AD96" s="135"/>
      <c r="AE96" s="135"/>
      <c r="AF96" s="136">
        <f>+AB96+AC96+AD96+AE96</f>
        <v>5</v>
      </c>
      <c r="AG96" s="135"/>
      <c r="AH96" s="135"/>
      <c r="AI96" s="135"/>
      <c r="AJ96" s="135"/>
      <c r="AK96" s="136">
        <f>+AG96+AH96+AI96+AJ96</f>
        <v>0</v>
      </c>
      <c r="AL96" s="136">
        <f>+AF96+AK96</f>
        <v>5</v>
      </c>
      <c r="AM96" s="135"/>
      <c r="AN96" s="136" t="s">
        <v>475</v>
      </c>
      <c r="AO96" s="135"/>
      <c r="AP96" s="135"/>
      <c r="AQ96" s="135"/>
      <c r="AR96" s="135"/>
      <c r="AS96" s="135"/>
      <c r="AT96" s="135"/>
      <c r="AU96" s="135"/>
      <c r="AV96" s="135">
        <v>10</v>
      </c>
      <c r="AW96" s="135">
        <v>8</v>
      </c>
      <c r="AX96" s="136">
        <f>+AV96+AW96</f>
        <v>18</v>
      </c>
      <c r="AY96" s="136">
        <f>AV96</f>
        <v>10</v>
      </c>
      <c r="AZ96" s="136">
        <f>AW96</f>
        <v>8</v>
      </c>
      <c r="BA96" s="136">
        <f>+AY96+AZ96</f>
        <v>18</v>
      </c>
      <c r="BB96" s="107"/>
    </row>
    <row r="97" spans="1:54" ht="29.25" customHeight="1">
      <c r="A97" s="139">
        <v>94</v>
      </c>
      <c r="B97" s="7" t="s">
        <v>260</v>
      </c>
      <c r="C97" s="7" t="s">
        <v>354</v>
      </c>
      <c r="D97" s="7" t="s">
        <v>401</v>
      </c>
      <c r="E97" s="86" t="s">
        <v>263</v>
      </c>
      <c r="F97" s="30">
        <v>2.48</v>
      </c>
      <c r="G97" s="107">
        <v>194.62239999999997</v>
      </c>
      <c r="H97" s="107">
        <v>164.2</v>
      </c>
      <c r="I97" s="107">
        <v>524.73</v>
      </c>
      <c r="J97" s="107">
        <v>461.32600000000002</v>
      </c>
      <c r="K97" s="107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07"/>
    </row>
    <row r="98" spans="1:54" ht="29.25" customHeight="1">
      <c r="A98" s="139">
        <v>95</v>
      </c>
      <c r="B98" s="7" t="s">
        <v>260</v>
      </c>
      <c r="C98" s="7" t="s">
        <v>354</v>
      </c>
      <c r="D98" s="7" t="s">
        <v>401</v>
      </c>
      <c r="E98" s="92" t="s">
        <v>264</v>
      </c>
      <c r="F98" s="72">
        <v>2.2599999999999998</v>
      </c>
      <c r="G98" s="107">
        <v>164.05759999999998</v>
      </c>
      <c r="H98" s="107">
        <v>167.67</v>
      </c>
      <c r="I98" s="107"/>
      <c r="J98" s="107"/>
      <c r="K98" s="107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07"/>
    </row>
    <row r="99" spans="1:54" ht="29.25" customHeight="1">
      <c r="A99" s="139">
        <v>96</v>
      </c>
      <c r="B99" s="7" t="s">
        <v>260</v>
      </c>
      <c r="C99" s="7" t="s">
        <v>354</v>
      </c>
      <c r="D99" s="7" t="s">
        <v>401</v>
      </c>
      <c r="E99" s="92" t="s">
        <v>265</v>
      </c>
      <c r="F99" s="72">
        <v>4.05</v>
      </c>
      <c r="G99" s="107">
        <v>286.37279999999998</v>
      </c>
      <c r="H99" s="107">
        <v>140.56</v>
      </c>
      <c r="I99" s="107"/>
      <c r="J99" s="107"/>
      <c r="K99" s="107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07"/>
    </row>
    <row r="100" spans="1:54" ht="29.25" customHeight="1">
      <c r="A100" s="139">
        <v>97</v>
      </c>
      <c r="B100" s="7" t="s">
        <v>260</v>
      </c>
      <c r="C100" s="7" t="s">
        <v>354</v>
      </c>
      <c r="D100" s="7" t="s">
        <v>402</v>
      </c>
      <c r="E100" s="92" t="s">
        <v>267</v>
      </c>
      <c r="F100" s="72">
        <v>3</v>
      </c>
      <c r="G100" s="107">
        <v>186.86080000000001</v>
      </c>
      <c r="H100" s="107">
        <v>246.13</v>
      </c>
      <c r="I100" s="107">
        <v>355.08</v>
      </c>
      <c r="J100" s="107">
        <v>336.16500000000002</v>
      </c>
      <c r="K100" s="107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07"/>
    </row>
    <row r="101" spans="1:54" ht="29.25" customHeight="1">
      <c r="A101" s="139">
        <v>98</v>
      </c>
      <c r="B101" s="7" t="s">
        <v>260</v>
      </c>
      <c r="C101" s="7" t="s">
        <v>354</v>
      </c>
      <c r="D101" s="7" t="s">
        <v>402</v>
      </c>
      <c r="E101" s="92" t="s">
        <v>268</v>
      </c>
      <c r="F101" s="72">
        <v>2.1</v>
      </c>
      <c r="G101" s="107">
        <v>146.1712</v>
      </c>
      <c r="H101" s="107">
        <v>160.06</v>
      </c>
      <c r="I101" s="107"/>
      <c r="J101" s="107"/>
      <c r="K101" s="107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07"/>
    </row>
    <row r="102" spans="1:54" ht="29.25" customHeight="1">
      <c r="A102" s="139">
        <v>99</v>
      </c>
      <c r="B102" s="7" t="s">
        <v>260</v>
      </c>
      <c r="C102" s="7" t="s">
        <v>354</v>
      </c>
      <c r="D102" s="7" t="s">
        <v>402</v>
      </c>
      <c r="E102" s="92" t="s">
        <v>269</v>
      </c>
      <c r="F102" s="72">
        <v>1.5</v>
      </c>
      <c r="G102" s="107">
        <v>101.248</v>
      </c>
      <c r="H102" s="107">
        <v>125.17</v>
      </c>
      <c r="I102" s="107"/>
      <c r="J102" s="107"/>
      <c r="K102" s="107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07"/>
    </row>
    <row r="103" spans="1:54" ht="29.25" customHeight="1">
      <c r="A103" s="139">
        <v>100</v>
      </c>
      <c r="B103" s="7" t="s">
        <v>260</v>
      </c>
      <c r="C103" s="7" t="s">
        <v>355</v>
      </c>
      <c r="D103" s="108" t="s">
        <v>403</v>
      </c>
      <c r="E103" s="92" t="s">
        <v>272</v>
      </c>
      <c r="F103" s="75">
        <v>2.7</v>
      </c>
      <c r="G103" s="107">
        <v>187.68959999999998</v>
      </c>
      <c r="H103" s="107">
        <v>86.64</v>
      </c>
      <c r="I103" s="107">
        <v>293.33</v>
      </c>
      <c r="J103" s="107">
        <v>266.59199999999998</v>
      </c>
      <c r="K103" s="107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07"/>
    </row>
    <row r="104" spans="1:54" ht="29.25" customHeight="1">
      <c r="A104" s="139">
        <v>101</v>
      </c>
      <c r="B104" s="7" t="s">
        <v>260</v>
      </c>
      <c r="C104" s="7" t="s">
        <v>355</v>
      </c>
      <c r="D104" s="108" t="s">
        <v>403</v>
      </c>
      <c r="E104" s="92" t="s">
        <v>273</v>
      </c>
      <c r="F104" s="75">
        <v>2.7</v>
      </c>
      <c r="G104" s="107">
        <v>172.42399999999998</v>
      </c>
      <c r="H104" s="107">
        <v>160.47999999999999</v>
      </c>
      <c r="I104" s="107"/>
      <c r="J104" s="107"/>
      <c r="K104" s="107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07"/>
    </row>
    <row r="105" spans="1:54" ht="29.25" customHeight="1">
      <c r="A105" s="139">
        <v>102</v>
      </c>
      <c r="B105" s="7" t="s">
        <v>260</v>
      </c>
      <c r="C105" s="7" t="s">
        <v>355</v>
      </c>
      <c r="D105" s="108" t="s">
        <v>404</v>
      </c>
      <c r="E105" s="92" t="s">
        <v>275</v>
      </c>
      <c r="F105" s="75">
        <v>2.7</v>
      </c>
      <c r="G105" s="107">
        <v>158.6816</v>
      </c>
      <c r="H105" s="107">
        <v>147.19999999999999</v>
      </c>
      <c r="I105" s="107">
        <v>468.71</v>
      </c>
      <c r="J105" s="107">
        <v>427.49799999999999</v>
      </c>
      <c r="K105" s="107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07"/>
    </row>
    <row r="106" spans="1:54" ht="29.25" customHeight="1">
      <c r="A106" s="139">
        <v>103</v>
      </c>
      <c r="B106" s="7" t="s">
        <v>260</v>
      </c>
      <c r="C106" s="7" t="s">
        <v>355</v>
      </c>
      <c r="D106" s="108" t="s">
        <v>404</v>
      </c>
      <c r="E106" s="92" t="s">
        <v>276</v>
      </c>
      <c r="F106" s="75">
        <v>2.8</v>
      </c>
      <c r="G106" s="107">
        <v>194.84639999999999</v>
      </c>
      <c r="H106" s="107">
        <v>134.58000000000001</v>
      </c>
      <c r="I106" s="107"/>
      <c r="J106" s="107"/>
      <c r="K106" s="107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07"/>
    </row>
    <row r="107" spans="1:54" ht="29.25" customHeight="1">
      <c r="A107" s="139">
        <v>104</v>
      </c>
      <c r="B107" s="7" t="s">
        <v>260</v>
      </c>
      <c r="C107" s="7" t="s">
        <v>355</v>
      </c>
      <c r="D107" s="108" t="s">
        <v>404</v>
      </c>
      <c r="E107" s="92" t="s">
        <v>277</v>
      </c>
      <c r="F107" s="75">
        <v>3.3</v>
      </c>
      <c r="G107" s="107">
        <v>226.49759999999998</v>
      </c>
      <c r="H107" s="107">
        <v>166.45</v>
      </c>
      <c r="I107" s="107"/>
      <c r="J107" s="107"/>
      <c r="K107" s="107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07"/>
    </row>
    <row r="108" spans="1:54" ht="29.25" customHeight="1">
      <c r="A108" s="139">
        <v>105</v>
      </c>
      <c r="B108" s="7" t="s">
        <v>260</v>
      </c>
      <c r="C108" s="7" t="s">
        <v>355</v>
      </c>
      <c r="D108" s="108" t="s">
        <v>405</v>
      </c>
      <c r="E108" s="92" t="s">
        <v>279</v>
      </c>
      <c r="F108" s="75">
        <v>2.4500000000000002</v>
      </c>
      <c r="G108" s="107">
        <v>199.89759999999998</v>
      </c>
      <c r="H108" s="107">
        <v>193.88</v>
      </c>
      <c r="I108" s="107">
        <v>165.74</v>
      </c>
      <c r="J108" s="107">
        <v>149.40389999999999</v>
      </c>
      <c r="K108" s="107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07"/>
    </row>
    <row r="109" spans="1:54" ht="29.25" customHeight="1">
      <c r="A109" s="139">
        <v>106</v>
      </c>
      <c r="B109" s="7" t="s">
        <v>280</v>
      </c>
      <c r="C109" s="7" t="s">
        <v>356</v>
      </c>
      <c r="D109" s="108" t="s">
        <v>406</v>
      </c>
      <c r="E109" s="92" t="s">
        <v>283</v>
      </c>
      <c r="F109" s="75">
        <v>4.45</v>
      </c>
      <c r="G109" s="107">
        <v>345.93439999999998</v>
      </c>
      <c r="H109" s="107">
        <v>295.54000000000002</v>
      </c>
      <c r="I109" s="107">
        <v>283.7</v>
      </c>
      <c r="J109" s="107">
        <v>260.04700000000003</v>
      </c>
      <c r="K109" s="107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07"/>
    </row>
    <row r="110" spans="1:54" ht="29.25" customHeight="1">
      <c r="A110" s="139">
        <v>107</v>
      </c>
      <c r="B110" s="7" t="s">
        <v>280</v>
      </c>
      <c r="C110" s="7" t="s">
        <v>356</v>
      </c>
      <c r="D110" s="108" t="s">
        <v>407</v>
      </c>
      <c r="E110" s="92" t="s">
        <v>285</v>
      </c>
      <c r="F110" s="75">
        <v>1.8</v>
      </c>
      <c r="G110" s="107">
        <v>121.5424</v>
      </c>
      <c r="H110" s="107">
        <v>103.69</v>
      </c>
      <c r="I110" s="107">
        <v>99.48</v>
      </c>
      <c r="J110" s="107">
        <v>95.521100000000004</v>
      </c>
      <c r="K110" s="107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07"/>
    </row>
    <row r="111" spans="1:54" s="120" customFormat="1" ht="29.25" customHeight="1">
      <c r="A111" s="115">
        <v>107</v>
      </c>
      <c r="B111" s="116"/>
      <c r="C111" s="116"/>
      <c r="D111" s="116"/>
      <c r="E111" s="117" t="s">
        <v>417</v>
      </c>
      <c r="F111" s="118">
        <f>SUM(F4:F110)</f>
        <v>389.41300000000012</v>
      </c>
      <c r="G111" s="118">
        <f t="shared" ref="G111:I111" si="1">SUM(G4:G110)</f>
        <v>25584.562719999987</v>
      </c>
      <c r="H111" s="119">
        <f t="shared" si="1"/>
        <v>21771.290000000008</v>
      </c>
      <c r="I111" s="119">
        <f t="shared" si="1"/>
        <v>20819.180000000008</v>
      </c>
      <c r="J111" s="119">
        <f>SUM(J4:J110)</f>
        <v>19311.839800000005</v>
      </c>
      <c r="K111" s="119">
        <f t="shared" ref="K111:BB111" si="2">SUM(K4:K110)</f>
        <v>0</v>
      </c>
      <c r="L111" s="119"/>
      <c r="M111" s="119"/>
      <c r="N111" s="119"/>
      <c r="O111" s="119"/>
      <c r="P111" s="119">
        <f t="shared" si="2"/>
        <v>13</v>
      </c>
      <c r="Q111" s="119">
        <f t="shared" si="2"/>
        <v>0</v>
      </c>
      <c r="R111" s="119">
        <f t="shared" si="2"/>
        <v>45.05</v>
      </c>
      <c r="S111" s="119">
        <f t="shared" si="2"/>
        <v>0</v>
      </c>
      <c r="T111" s="119">
        <f t="shared" si="2"/>
        <v>0</v>
      </c>
      <c r="U111" s="119">
        <f t="shared" si="2"/>
        <v>0</v>
      </c>
      <c r="V111" s="119">
        <f t="shared" si="2"/>
        <v>0</v>
      </c>
      <c r="W111" s="119">
        <f t="shared" si="2"/>
        <v>5447</v>
      </c>
      <c r="X111" s="119">
        <f t="shared" si="2"/>
        <v>3514</v>
      </c>
      <c r="Y111" s="119">
        <f t="shared" si="2"/>
        <v>17677</v>
      </c>
      <c r="Z111" s="119">
        <f t="shared" si="2"/>
        <v>26638</v>
      </c>
      <c r="AA111" s="119">
        <f t="shared" si="2"/>
        <v>0</v>
      </c>
      <c r="AB111" s="119">
        <f t="shared" si="2"/>
        <v>7</v>
      </c>
      <c r="AC111" s="119">
        <f t="shared" si="2"/>
        <v>20</v>
      </c>
      <c r="AD111" s="119">
        <f t="shared" si="2"/>
        <v>57</v>
      </c>
      <c r="AE111" s="119">
        <f t="shared" si="2"/>
        <v>13</v>
      </c>
      <c r="AF111" s="119">
        <f t="shared" si="2"/>
        <v>97</v>
      </c>
      <c r="AG111" s="119">
        <f t="shared" si="2"/>
        <v>2</v>
      </c>
      <c r="AH111" s="119">
        <f t="shared" si="2"/>
        <v>3</v>
      </c>
      <c r="AI111" s="119">
        <f t="shared" si="2"/>
        <v>15</v>
      </c>
      <c r="AJ111" s="119">
        <f t="shared" si="2"/>
        <v>0</v>
      </c>
      <c r="AK111" s="119">
        <f t="shared" si="2"/>
        <v>20</v>
      </c>
      <c r="AL111" s="119">
        <f t="shared" si="2"/>
        <v>117</v>
      </c>
      <c r="AM111" s="119">
        <f t="shared" si="2"/>
        <v>0</v>
      </c>
      <c r="AN111" s="119">
        <f t="shared" si="2"/>
        <v>0</v>
      </c>
      <c r="AO111" s="119">
        <f t="shared" si="2"/>
        <v>0</v>
      </c>
      <c r="AP111" s="119">
        <f t="shared" si="2"/>
        <v>0</v>
      </c>
      <c r="AQ111" s="119">
        <f t="shared" si="2"/>
        <v>0</v>
      </c>
      <c r="AR111" s="119">
        <f t="shared" si="2"/>
        <v>0</v>
      </c>
      <c r="AS111" s="119">
        <f t="shared" si="2"/>
        <v>0</v>
      </c>
      <c r="AT111" s="119">
        <f t="shared" si="2"/>
        <v>0</v>
      </c>
      <c r="AU111" s="119">
        <f t="shared" si="2"/>
        <v>0</v>
      </c>
      <c r="AV111" s="119">
        <f t="shared" si="2"/>
        <v>110</v>
      </c>
      <c r="AW111" s="119">
        <f t="shared" si="2"/>
        <v>73</v>
      </c>
      <c r="AX111" s="119">
        <f t="shared" si="2"/>
        <v>183</v>
      </c>
      <c r="AY111" s="119">
        <f t="shared" si="2"/>
        <v>110</v>
      </c>
      <c r="AZ111" s="119">
        <f t="shared" si="2"/>
        <v>73</v>
      </c>
      <c r="BA111" s="119">
        <f t="shared" si="2"/>
        <v>183</v>
      </c>
      <c r="BB111" s="119">
        <f t="shared" si="2"/>
        <v>0</v>
      </c>
    </row>
    <row r="112" spans="1:54" ht="29.25" customHeight="1">
      <c r="A112" s="23">
        <v>1</v>
      </c>
      <c r="B112" s="7" t="s">
        <v>114</v>
      </c>
      <c r="C112" s="7" t="s">
        <v>9</v>
      </c>
      <c r="D112" s="7" t="s">
        <v>11</v>
      </c>
      <c r="E112" s="86" t="s">
        <v>12</v>
      </c>
      <c r="F112" s="31">
        <v>2.6</v>
      </c>
      <c r="G112" s="107">
        <v>127.2</v>
      </c>
      <c r="H112" s="107">
        <v>107.22</v>
      </c>
      <c r="I112" s="107">
        <v>105.17</v>
      </c>
      <c r="J112" s="107"/>
      <c r="K112" s="107">
        <v>118.92</v>
      </c>
      <c r="L112" s="7"/>
      <c r="M112" s="7"/>
      <c r="N112" s="31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107"/>
    </row>
    <row r="113" spans="1:54" ht="24" customHeight="1">
      <c r="A113" s="23">
        <v>2</v>
      </c>
      <c r="B113" s="7" t="s">
        <v>126</v>
      </c>
      <c r="C113" s="7" t="s">
        <v>341</v>
      </c>
      <c r="D113" s="7" t="s">
        <v>38</v>
      </c>
      <c r="E113" s="87" t="s">
        <v>125</v>
      </c>
      <c r="F113" s="72">
        <v>1.6</v>
      </c>
      <c r="G113" s="107">
        <v>123.6816</v>
      </c>
      <c r="H113" s="107">
        <v>105.78</v>
      </c>
      <c r="I113" s="107">
        <v>101.5</v>
      </c>
      <c r="J113" s="107"/>
      <c r="K113" s="107">
        <v>111.39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</row>
    <row r="114" spans="1:54" ht="29.25" customHeight="1">
      <c r="A114" s="139">
        <v>3</v>
      </c>
      <c r="B114" s="7" t="s">
        <v>158</v>
      </c>
      <c r="C114" s="7" t="s">
        <v>346</v>
      </c>
      <c r="D114" s="7" t="s">
        <v>371</v>
      </c>
      <c r="E114" s="92" t="s">
        <v>164</v>
      </c>
      <c r="F114" s="72">
        <v>2.9</v>
      </c>
      <c r="G114" s="107">
        <v>174.29439999999997</v>
      </c>
      <c r="H114" s="107">
        <v>147.97999999999999</v>
      </c>
      <c r="I114" s="107">
        <v>483.68</v>
      </c>
      <c r="J114" s="107"/>
      <c r="K114" s="107">
        <v>484.81400000000002</v>
      </c>
      <c r="L114" s="178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107"/>
    </row>
    <row r="115" spans="1:54" ht="29.25" customHeight="1">
      <c r="A115" s="139">
        <v>4</v>
      </c>
      <c r="B115" s="7" t="s">
        <v>158</v>
      </c>
      <c r="C115" s="7" t="s">
        <v>346</v>
      </c>
      <c r="D115" s="7" t="s">
        <v>371</v>
      </c>
      <c r="E115" s="92" t="s">
        <v>165</v>
      </c>
      <c r="F115" s="72">
        <v>1.7</v>
      </c>
      <c r="G115" s="107">
        <v>104.8768</v>
      </c>
      <c r="H115" s="107">
        <v>89.08</v>
      </c>
      <c r="I115" s="107"/>
      <c r="J115" s="107"/>
      <c r="K115" s="107"/>
      <c r="L115" s="178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107"/>
    </row>
    <row r="116" spans="1:54" ht="29.25" customHeight="1">
      <c r="A116" s="139">
        <v>5</v>
      </c>
      <c r="B116" s="7" t="s">
        <v>158</v>
      </c>
      <c r="C116" s="7" t="s">
        <v>346</v>
      </c>
      <c r="D116" s="7" t="s">
        <v>371</v>
      </c>
      <c r="E116" s="92" t="s">
        <v>166</v>
      </c>
      <c r="F116" s="17">
        <v>5.3</v>
      </c>
      <c r="G116" s="107">
        <v>314.33920000000001</v>
      </c>
      <c r="H116" s="107">
        <v>267.16000000000003</v>
      </c>
      <c r="I116" s="107"/>
      <c r="J116" s="107"/>
      <c r="K116" s="107"/>
      <c r="L116" s="178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107"/>
    </row>
    <row r="117" spans="1:54" ht="29.25" customHeight="1">
      <c r="A117" s="139">
        <v>6</v>
      </c>
      <c r="B117" s="7" t="s">
        <v>174</v>
      </c>
      <c r="C117" s="7" t="s">
        <v>175</v>
      </c>
      <c r="D117" s="23" t="s">
        <v>375</v>
      </c>
      <c r="E117" s="94" t="s">
        <v>54</v>
      </c>
      <c r="F117" s="72">
        <v>2.7</v>
      </c>
      <c r="G117" s="107">
        <v>204.47839999999999</v>
      </c>
      <c r="H117" s="107">
        <v>175.64</v>
      </c>
      <c r="I117" s="107">
        <v>479.09</v>
      </c>
      <c r="J117" s="107"/>
      <c r="K117" s="107">
        <v>411.08479999999997</v>
      </c>
      <c r="L117" s="178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107" t="s">
        <v>414</v>
      </c>
    </row>
    <row r="118" spans="1:54" ht="29.25" customHeight="1">
      <c r="A118" s="139">
        <v>7</v>
      </c>
      <c r="B118" s="7" t="s">
        <v>174</v>
      </c>
      <c r="C118" s="7" t="s">
        <v>175</v>
      </c>
      <c r="D118" s="7" t="s">
        <v>375</v>
      </c>
      <c r="E118" s="92" t="s">
        <v>55</v>
      </c>
      <c r="F118" s="75">
        <v>5.6</v>
      </c>
      <c r="G118" s="107">
        <v>384.74239999999998</v>
      </c>
      <c r="H118" s="107">
        <v>327.19</v>
      </c>
      <c r="I118" s="107"/>
      <c r="J118" s="107"/>
      <c r="K118" s="107"/>
      <c r="L118" s="178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107"/>
    </row>
    <row r="119" spans="1:54" ht="29.25" customHeight="1">
      <c r="A119" s="139">
        <v>8</v>
      </c>
      <c r="B119" s="7" t="s">
        <v>92</v>
      </c>
      <c r="C119" s="7" t="s">
        <v>69</v>
      </c>
      <c r="D119" s="7" t="s">
        <v>70</v>
      </c>
      <c r="E119" s="87" t="s">
        <v>91</v>
      </c>
      <c r="F119" s="31">
        <v>8.8000000000000007</v>
      </c>
      <c r="G119" s="107">
        <v>504.75</v>
      </c>
      <c r="H119" s="107">
        <v>431.56</v>
      </c>
      <c r="I119" s="107">
        <v>419.52</v>
      </c>
      <c r="J119" s="107"/>
      <c r="K119" s="107">
        <v>372.41120000000001</v>
      </c>
      <c r="L119" s="7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107"/>
    </row>
    <row r="120" spans="1:54" s="124" customFormat="1" ht="29.25" customHeight="1">
      <c r="A120" s="115">
        <v>8</v>
      </c>
      <c r="B120" s="116"/>
      <c r="C120" s="116"/>
      <c r="D120" s="116"/>
      <c r="E120" s="117" t="s">
        <v>417</v>
      </c>
      <c r="F120" s="118">
        <f>SUM(F112:F119)</f>
        <v>31.2</v>
      </c>
      <c r="G120" s="118">
        <f>SUM(G113:G119)</f>
        <v>1811.1628000000001</v>
      </c>
      <c r="H120" s="118">
        <f>SUM(H113:H119)</f>
        <v>1544.3899999999999</v>
      </c>
      <c r="I120" s="118">
        <f>SUM(I113:I119)</f>
        <v>1483.79</v>
      </c>
      <c r="J120" s="118">
        <f>SUM(J112:J119)</f>
        <v>0</v>
      </c>
      <c r="K120" s="121">
        <f>K113+K114+K117+K112+K119</f>
        <v>1498.6200000000001</v>
      </c>
      <c r="L120" s="122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19"/>
    </row>
    <row r="121" spans="1:54" s="124" customFormat="1" ht="29.25" customHeight="1">
      <c r="A121" s="115"/>
      <c r="B121" s="116"/>
      <c r="C121" s="116"/>
      <c r="D121" s="116"/>
      <c r="E121" s="117"/>
      <c r="F121" s="118">
        <f>F111+F120</f>
        <v>420.61300000000011</v>
      </c>
      <c r="G121" s="118">
        <f>G111+G120</f>
        <v>27395.725519999985</v>
      </c>
      <c r="H121" s="118">
        <f>H111+H120</f>
        <v>23315.680000000008</v>
      </c>
      <c r="I121" s="118">
        <f>I111+I120</f>
        <v>22302.970000000008</v>
      </c>
      <c r="J121" s="118">
        <f>J111+K120</f>
        <v>20810.459800000004</v>
      </c>
      <c r="K121" s="118"/>
      <c r="L121" s="125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19"/>
    </row>
    <row r="122" spans="1:54" ht="29.25" customHeight="1">
      <c r="A122" s="23"/>
      <c r="B122" s="7"/>
      <c r="C122" s="7"/>
      <c r="D122" s="7"/>
      <c r="E122" s="106" t="s">
        <v>416</v>
      </c>
      <c r="F122" s="31"/>
      <c r="G122" s="107"/>
      <c r="H122" s="107"/>
      <c r="I122" s="107"/>
      <c r="J122" s="107"/>
      <c r="K122" s="107"/>
      <c r="L122" s="7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107"/>
    </row>
    <row r="123" spans="1:54" ht="29.25" customHeight="1">
      <c r="A123" s="23">
        <v>1</v>
      </c>
      <c r="B123" s="7" t="s">
        <v>347</v>
      </c>
      <c r="C123" s="7" t="s">
        <v>339</v>
      </c>
      <c r="D123" s="7" t="s">
        <v>10</v>
      </c>
      <c r="E123" s="86" t="s">
        <v>116</v>
      </c>
      <c r="F123" s="30">
        <v>3.15</v>
      </c>
      <c r="G123" s="107">
        <v>219.81119999999999</v>
      </c>
      <c r="H123" s="107">
        <v>188.32</v>
      </c>
      <c r="I123" s="107">
        <v>572.19000000000005</v>
      </c>
      <c r="J123" s="107"/>
      <c r="K123" s="107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107" t="s">
        <v>412</v>
      </c>
    </row>
    <row r="124" spans="1:54" ht="29.25" customHeight="1">
      <c r="A124" s="23">
        <v>2</v>
      </c>
      <c r="B124" s="7" t="s">
        <v>347</v>
      </c>
      <c r="C124" s="7" t="s">
        <v>339</v>
      </c>
      <c r="D124" s="7" t="s">
        <v>10</v>
      </c>
      <c r="E124" s="86" t="s">
        <v>117</v>
      </c>
      <c r="F124" s="30">
        <v>2.5</v>
      </c>
      <c r="G124" s="107">
        <v>160.12639999999999</v>
      </c>
      <c r="H124" s="107">
        <v>136.99</v>
      </c>
      <c r="I124" s="107"/>
      <c r="J124" s="107"/>
      <c r="K124" s="107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107"/>
    </row>
    <row r="125" spans="1:54" ht="29.25" customHeight="1">
      <c r="A125" s="23">
        <v>3</v>
      </c>
      <c r="B125" s="7" t="s">
        <v>347</v>
      </c>
      <c r="C125" s="7" t="s">
        <v>339</v>
      </c>
      <c r="D125" s="7" t="s">
        <v>10</v>
      </c>
      <c r="E125" s="86" t="s">
        <v>118</v>
      </c>
      <c r="F125" s="33">
        <v>3.85</v>
      </c>
      <c r="G125" s="107">
        <v>201.58880000000002</v>
      </c>
      <c r="H125" s="107">
        <v>170.85</v>
      </c>
      <c r="I125" s="107"/>
      <c r="J125" s="107"/>
      <c r="K125" s="107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107"/>
    </row>
    <row r="126" spans="1:54" ht="29.25" customHeight="1">
      <c r="A126" s="23">
        <v>4</v>
      </c>
      <c r="B126" s="7" t="s">
        <v>347</v>
      </c>
      <c r="C126" s="7" t="s">
        <v>339</v>
      </c>
      <c r="D126" s="7" t="s">
        <v>10</v>
      </c>
      <c r="E126" s="86" t="s">
        <v>119</v>
      </c>
      <c r="F126" s="33">
        <v>2.78</v>
      </c>
      <c r="G126" s="107">
        <v>132.38400000000001</v>
      </c>
      <c r="H126" s="107">
        <v>111.97</v>
      </c>
      <c r="I126" s="107"/>
      <c r="J126" s="107"/>
      <c r="K126" s="107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107"/>
    </row>
    <row r="127" spans="1:54" ht="29.25" customHeight="1">
      <c r="A127" s="23">
        <v>5</v>
      </c>
      <c r="B127" s="7" t="s">
        <v>126</v>
      </c>
      <c r="C127" s="7" t="s">
        <v>342</v>
      </c>
      <c r="D127" s="7" t="s">
        <v>39</v>
      </c>
      <c r="E127" s="88" t="s">
        <v>128</v>
      </c>
      <c r="F127" s="74">
        <v>2.38</v>
      </c>
      <c r="G127" s="107">
        <v>156.49760000000003</v>
      </c>
      <c r="H127" s="107">
        <v>131.34</v>
      </c>
      <c r="I127" s="107">
        <v>127.95</v>
      </c>
      <c r="J127" s="107"/>
      <c r="K127" s="107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107" t="s">
        <v>413</v>
      </c>
    </row>
    <row r="128" spans="1:54" s="120" customFormat="1" ht="29.25" customHeight="1">
      <c r="A128" s="115">
        <v>5</v>
      </c>
      <c r="B128" s="116"/>
      <c r="C128" s="116"/>
      <c r="D128" s="116"/>
      <c r="E128" s="126" t="s">
        <v>417</v>
      </c>
      <c r="F128" s="121">
        <f>SUM(F123:F127)</f>
        <v>14.66</v>
      </c>
      <c r="G128" s="121">
        <f>SUM(G123:G127)</f>
        <v>870.40800000000002</v>
      </c>
      <c r="H128" s="119">
        <f>SUM(H123:H127)</f>
        <v>739.47</v>
      </c>
      <c r="I128" s="119">
        <f>I123+I127</f>
        <v>700.1400000000001</v>
      </c>
      <c r="J128" s="119"/>
      <c r="K128" s="119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9"/>
    </row>
    <row r="129" spans="1:54" ht="29.25" customHeight="1">
      <c r="A129" s="23"/>
      <c r="B129" s="7"/>
      <c r="C129" s="7"/>
      <c r="D129" s="7"/>
      <c r="E129" s="106" t="s">
        <v>415</v>
      </c>
      <c r="F129" s="31"/>
      <c r="G129" s="107"/>
      <c r="H129" s="107"/>
      <c r="I129" s="107"/>
      <c r="J129" s="107"/>
      <c r="K129" s="107"/>
      <c r="L129" s="7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107"/>
    </row>
    <row r="130" spans="1:54" ht="29.25" customHeight="1">
      <c r="A130" s="23">
        <v>1</v>
      </c>
      <c r="B130" s="7" t="s">
        <v>114</v>
      </c>
      <c r="C130" s="7" t="s">
        <v>110</v>
      </c>
      <c r="D130" s="7" t="s">
        <v>421</v>
      </c>
      <c r="E130" s="87" t="s">
        <v>93</v>
      </c>
      <c r="F130" s="31">
        <v>6</v>
      </c>
      <c r="G130" s="107">
        <v>319.60000000000002</v>
      </c>
      <c r="H130" s="107">
        <v>269.88</v>
      </c>
      <c r="I130" s="107">
        <v>548.42999999999995</v>
      </c>
      <c r="J130" s="107"/>
      <c r="K130" s="107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107" t="s">
        <v>419</v>
      </c>
    </row>
    <row r="131" spans="1:54" ht="29.25" customHeight="1">
      <c r="A131" s="23">
        <v>2</v>
      </c>
      <c r="B131" s="7" t="s">
        <v>114</v>
      </c>
      <c r="C131" s="7" t="s">
        <v>110</v>
      </c>
      <c r="D131" s="7" t="s">
        <v>421</v>
      </c>
      <c r="E131" s="87" t="s">
        <v>94</v>
      </c>
      <c r="F131" s="31">
        <v>5.0999999999999996</v>
      </c>
      <c r="G131" s="107">
        <v>358.27</v>
      </c>
      <c r="H131" s="107">
        <v>306.56</v>
      </c>
      <c r="I131" s="107"/>
      <c r="J131" s="107"/>
      <c r="K131" s="107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107"/>
    </row>
    <row r="132" spans="1:54" ht="29.25" customHeight="1">
      <c r="A132" s="139">
        <v>3</v>
      </c>
      <c r="B132" s="7" t="s">
        <v>114</v>
      </c>
      <c r="C132" s="7" t="s">
        <v>9</v>
      </c>
      <c r="D132" s="7" t="s">
        <v>422</v>
      </c>
      <c r="E132" s="87" t="s">
        <v>95</v>
      </c>
      <c r="F132" s="31">
        <v>3.5</v>
      </c>
      <c r="G132" s="107">
        <v>207.74</v>
      </c>
      <c r="H132" s="107">
        <v>176.45</v>
      </c>
      <c r="I132" s="107">
        <v>166.21</v>
      </c>
      <c r="J132" s="107"/>
      <c r="K132" s="107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107"/>
    </row>
    <row r="133" spans="1:54" ht="29.25" customHeight="1">
      <c r="A133" s="139">
        <v>4</v>
      </c>
      <c r="B133" s="7" t="s">
        <v>40</v>
      </c>
      <c r="C133" s="7" t="s">
        <v>41</v>
      </c>
      <c r="D133" s="7" t="s">
        <v>424</v>
      </c>
      <c r="E133" s="87" t="s">
        <v>97</v>
      </c>
      <c r="F133" s="31">
        <v>2.5</v>
      </c>
      <c r="G133" s="107">
        <v>182.94</v>
      </c>
      <c r="H133" s="107">
        <v>151.09</v>
      </c>
      <c r="I133" s="107">
        <v>2024.4639999999999</v>
      </c>
      <c r="J133" s="107"/>
      <c r="K133" s="107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107"/>
    </row>
    <row r="134" spans="1:54" ht="29.25" customHeight="1">
      <c r="A134" s="139">
        <v>5</v>
      </c>
      <c r="B134" s="7" t="s">
        <v>40</v>
      </c>
      <c r="C134" s="7" t="s">
        <v>41</v>
      </c>
      <c r="D134" s="7" t="s">
        <v>424</v>
      </c>
      <c r="E134" s="87" t="s">
        <v>98</v>
      </c>
      <c r="F134" s="31">
        <v>1</v>
      </c>
      <c r="G134" s="107">
        <v>90.04</v>
      </c>
      <c r="H134" s="107">
        <v>70.290000000000006</v>
      </c>
      <c r="I134" s="107"/>
      <c r="J134" s="107"/>
      <c r="K134" s="107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107"/>
    </row>
    <row r="135" spans="1:54" ht="29.25" customHeight="1">
      <c r="A135" s="139">
        <v>6</v>
      </c>
      <c r="B135" s="7" t="s">
        <v>40</v>
      </c>
      <c r="C135" s="7" t="s">
        <v>41</v>
      </c>
      <c r="D135" s="7" t="s">
        <v>424</v>
      </c>
      <c r="E135" s="87" t="s">
        <v>99</v>
      </c>
      <c r="F135" s="31">
        <v>4</v>
      </c>
      <c r="G135" s="107">
        <v>295.2</v>
      </c>
      <c r="H135" s="107">
        <v>240</v>
      </c>
      <c r="I135" s="107"/>
      <c r="J135" s="107"/>
      <c r="K135" s="107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107"/>
    </row>
    <row r="136" spans="1:54" ht="29.25" customHeight="1">
      <c r="A136" s="139">
        <v>7</v>
      </c>
      <c r="B136" s="7" t="s">
        <v>40</v>
      </c>
      <c r="C136" s="7" t="s">
        <v>41</v>
      </c>
      <c r="D136" s="7" t="s">
        <v>424</v>
      </c>
      <c r="E136" s="87" t="s">
        <v>100</v>
      </c>
      <c r="F136" s="31">
        <v>4</v>
      </c>
      <c r="G136" s="107">
        <v>295.68</v>
      </c>
      <c r="H136" s="107">
        <v>243.6</v>
      </c>
      <c r="I136" s="107"/>
      <c r="J136" s="107"/>
      <c r="K136" s="107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107"/>
    </row>
    <row r="137" spans="1:54" ht="29.25" customHeight="1">
      <c r="A137" s="139">
        <v>8</v>
      </c>
      <c r="B137" s="7" t="s">
        <v>40</v>
      </c>
      <c r="C137" s="7" t="s">
        <v>41</v>
      </c>
      <c r="D137" s="7" t="s">
        <v>424</v>
      </c>
      <c r="E137" s="87" t="s">
        <v>101</v>
      </c>
      <c r="F137" s="31">
        <v>2</v>
      </c>
      <c r="G137" s="107">
        <v>149.86000000000001</v>
      </c>
      <c r="H137" s="107">
        <v>122</v>
      </c>
      <c r="I137" s="107"/>
      <c r="J137" s="107"/>
      <c r="K137" s="107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107"/>
    </row>
    <row r="138" spans="1:54" ht="29.25" customHeight="1">
      <c r="A138" s="139">
        <v>9</v>
      </c>
      <c r="B138" s="7" t="s">
        <v>40</v>
      </c>
      <c r="C138" s="7" t="s">
        <v>41</v>
      </c>
      <c r="D138" s="7" t="s">
        <v>424</v>
      </c>
      <c r="E138" s="87" t="s">
        <v>102</v>
      </c>
      <c r="F138" s="31">
        <v>2.5</v>
      </c>
      <c r="G138" s="107">
        <v>183.21</v>
      </c>
      <c r="H138" s="107">
        <v>149.58000000000001</v>
      </c>
      <c r="I138" s="107"/>
      <c r="J138" s="107"/>
      <c r="K138" s="107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107"/>
    </row>
    <row r="139" spans="1:54" ht="29.25" customHeight="1">
      <c r="A139" s="139">
        <v>10</v>
      </c>
      <c r="B139" s="7" t="s">
        <v>40</v>
      </c>
      <c r="C139" s="7" t="s">
        <v>41</v>
      </c>
      <c r="D139" s="7" t="s">
        <v>424</v>
      </c>
      <c r="E139" s="87" t="s">
        <v>103</v>
      </c>
      <c r="F139" s="31">
        <v>1</v>
      </c>
      <c r="G139" s="107">
        <v>84.45</v>
      </c>
      <c r="H139" s="107">
        <v>69.599999999999994</v>
      </c>
      <c r="I139" s="107"/>
      <c r="J139" s="107"/>
      <c r="K139" s="107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107"/>
    </row>
    <row r="140" spans="1:54" ht="29.25" customHeight="1">
      <c r="A140" s="139">
        <v>11</v>
      </c>
      <c r="B140" s="7" t="s">
        <v>40</v>
      </c>
      <c r="C140" s="7" t="s">
        <v>41</v>
      </c>
      <c r="D140" s="7" t="s">
        <v>424</v>
      </c>
      <c r="E140" s="87" t="s">
        <v>104</v>
      </c>
      <c r="F140" s="31">
        <v>2.5</v>
      </c>
      <c r="G140" s="107">
        <v>190.68</v>
      </c>
      <c r="H140" s="107">
        <v>155.75</v>
      </c>
      <c r="I140" s="107"/>
      <c r="J140" s="107"/>
      <c r="K140" s="107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107"/>
    </row>
    <row r="141" spans="1:54" ht="29.25" customHeight="1">
      <c r="A141" s="139">
        <v>12</v>
      </c>
      <c r="B141" s="7" t="s">
        <v>40</v>
      </c>
      <c r="C141" s="7" t="s">
        <v>41</v>
      </c>
      <c r="D141" s="7" t="s">
        <v>424</v>
      </c>
      <c r="E141" s="87" t="s">
        <v>105</v>
      </c>
      <c r="F141" s="31">
        <v>1</v>
      </c>
      <c r="G141" s="107">
        <v>73.64</v>
      </c>
      <c r="H141" s="107">
        <v>60</v>
      </c>
      <c r="I141" s="107"/>
      <c r="J141" s="107"/>
      <c r="K141" s="107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107"/>
    </row>
    <row r="142" spans="1:54" ht="29.25" customHeight="1">
      <c r="A142" s="139">
        <v>13</v>
      </c>
      <c r="B142" s="7" t="s">
        <v>40</v>
      </c>
      <c r="C142" s="7" t="s">
        <v>41</v>
      </c>
      <c r="D142" s="7" t="s">
        <v>424</v>
      </c>
      <c r="E142" s="87" t="s">
        <v>106</v>
      </c>
      <c r="F142" s="31">
        <v>8</v>
      </c>
      <c r="G142" s="107">
        <v>550.67999999999995</v>
      </c>
      <c r="H142" s="107">
        <v>444.8</v>
      </c>
      <c r="I142" s="107"/>
      <c r="J142" s="107"/>
      <c r="K142" s="107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107"/>
    </row>
    <row r="143" spans="1:54" ht="29.25" customHeight="1">
      <c r="A143" s="139">
        <v>14</v>
      </c>
      <c r="B143" s="7" t="s">
        <v>40</v>
      </c>
      <c r="C143" s="7" t="s">
        <v>41</v>
      </c>
      <c r="D143" s="7" t="s">
        <v>424</v>
      </c>
      <c r="E143" s="87" t="s">
        <v>107</v>
      </c>
      <c r="F143" s="31">
        <v>0.6</v>
      </c>
      <c r="G143" s="107">
        <v>47.1</v>
      </c>
      <c r="H143" s="107">
        <v>39</v>
      </c>
      <c r="I143" s="107"/>
      <c r="J143" s="107"/>
      <c r="K143" s="107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107"/>
    </row>
    <row r="144" spans="1:54" ht="29.25" customHeight="1">
      <c r="A144" s="139">
        <v>15</v>
      </c>
      <c r="B144" s="7" t="s">
        <v>40</v>
      </c>
      <c r="C144" s="7" t="s">
        <v>41</v>
      </c>
      <c r="D144" s="7" t="s">
        <v>424</v>
      </c>
      <c r="E144" s="87" t="s">
        <v>108</v>
      </c>
      <c r="F144" s="31">
        <v>3.5</v>
      </c>
      <c r="G144" s="107">
        <v>264.41000000000003</v>
      </c>
      <c r="H144" s="107">
        <v>215.95</v>
      </c>
      <c r="I144" s="107"/>
      <c r="J144" s="107"/>
      <c r="K144" s="107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107"/>
    </row>
    <row r="145" spans="1:54" ht="29.25" customHeight="1">
      <c r="A145" s="139">
        <v>16</v>
      </c>
      <c r="B145" s="7" t="s">
        <v>40</v>
      </c>
      <c r="C145" s="7" t="s">
        <v>41</v>
      </c>
      <c r="D145" s="7" t="s">
        <v>424</v>
      </c>
      <c r="E145" s="87" t="s">
        <v>109</v>
      </c>
      <c r="F145" s="31">
        <v>3</v>
      </c>
      <c r="G145" s="107">
        <v>229.89</v>
      </c>
      <c r="H145" s="107">
        <v>187.56</v>
      </c>
      <c r="I145" s="107"/>
      <c r="J145" s="107"/>
      <c r="K145" s="107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107"/>
    </row>
    <row r="146" spans="1:54" ht="29.25" customHeight="1">
      <c r="A146" s="139">
        <v>17</v>
      </c>
      <c r="B146" s="7" t="s">
        <v>64</v>
      </c>
      <c r="C146" s="7" t="s">
        <v>65</v>
      </c>
      <c r="D146" s="7" t="s">
        <v>423</v>
      </c>
      <c r="E146" s="87" t="s">
        <v>96</v>
      </c>
      <c r="F146" s="31">
        <v>3.6</v>
      </c>
      <c r="G146" s="107">
        <v>330.02</v>
      </c>
      <c r="H146" s="107">
        <v>289.26</v>
      </c>
      <c r="I146" s="107">
        <v>274.24</v>
      </c>
      <c r="J146" s="107"/>
      <c r="K146" s="107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107"/>
    </row>
    <row r="147" spans="1:54" s="128" customFormat="1" ht="29.25" customHeight="1">
      <c r="A147" s="115">
        <v>17</v>
      </c>
      <c r="B147" s="116"/>
      <c r="C147" s="116"/>
      <c r="D147" s="116"/>
      <c r="E147" s="131" t="s">
        <v>417</v>
      </c>
      <c r="F147" s="118">
        <f>SUM(F130:F146)</f>
        <v>53.800000000000004</v>
      </c>
      <c r="G147" s="118">
        <f>SUM(G130:G145)</f>
        <v>3523.389999999999</v>
      </c>
      <c r="H147" s="118">
        <f>SUM(H130:H145)</f>
        <v>2902.1099999999997</v>
      </c>
      <c r="I147" s="127">
        <f>I130+I132+I146+I133</f>
        <v>3013.3440000000001</v>
      </c>
      <c r="J147" s="127"/>
      <c r="K147" s="127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27"/>
    </row>
    <row r="148" spans="1:54" s="124" customFormat="1" ht="24.75" customHeight="1">
      <c r="A148" s="116">
        <f>A111+A120+A128+A147</f>
        <v>137</v>
      </c>
      <c r="B148" s="116"/>
      <c r="C148" s="116"/>
      <c r="D148" s="116"/>
      <c r="E148" s="129" t="s">
        <v>418</v>
      </c>
      <c r="F148" s="130">
        <f t="shared" ref="F148:K148" si="3">F111+F120+F128+F147</f>
        <v>489.07300000000015</v>
      </c>
      <c r="G148" s="130">
        <f t="shared" si="3"/>
        <v>31789.523519999984</v>
      </c>
      <c r="H148" s="130">
        <f t="shared" si="3"/>
        <v>26957.260000000009</v>
      </c>
      <c r="I148" s="130">
        <f t="shared" si="3"/>
        <v>26016.454000000009</v>
      </c>
      <c r="J148" s="130">
        <f t="shared" si="3"/>
        <v>19311.839800000005</v>
      </c>
      <c r="K148" s="130">
        <f t="shared" si="3"/>
        <v>1498.6200000000001</v>
      </c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16"/>
    </row>
  </sheetData>
  <mergeCells count="27">
    <mergeCell ref="L2:L3"/>
    <mergeCell ref="G2:G3"/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L117:L118"/>
    <mergeCell ref="AA2:AA3"/>
    <mergeCell ref="AB2:AN2"/>
    <mergeCell ref="AO2:AQ2"/>
    <mergeCell ref="A1:BB1"/>
    <mergeCell ref="L114:L116"/>
    <mergeCell ref="M2:M3"/>
    <mergeCell ref="N2:N3"/>
    <mergeCell ref="O2:O3"/>
    <mergeCell ref="P2:V2"/>
    <mergeCell ref="W2:Z2"/>
    <mergeCell ref="BB2:BB3"/>
    <mergeCell ref="AR2:AU2"/>
    <mergeCell ref="AV2:AX2"/>
    <mergeCell ref="AY2:BA2"/>
    <mergeCell ref="A2:A3"/>
  </mergeCells>
  <conditionalFormatting sqref="D4">
    <cfRule type="duplicateValues" dxfId="27" priority="22"/>
  </conditionalFormatting>
  <conditionalFormatting sqref="D6">
    <cfRule type="duplicateValues" dxfId="26" priority="21"/>
  </conditionalFormatting>
  <conditionalFormatting sqref="D18">
    <cfRule type="duplicateValues" dxfId="25" priority="19"/>
  </conditionalFormatting>
  <conditionalFormatting sqref="D19">
    <cfRule type="duplicateValues" dxfId="24" priority="18"/>
  </conditionalFormatting>
  <conditionalFormatting sqref="D25">
    <cfRule type="duplicateValues" dxfId="23" priority="16"/>
  </conditionalFormatting>
  <conditionalFormatting sqref="D26">
    <cfRule type="duplicateValues" dxfId="22" priority="15"/>
  </conditionalFormatting>
  <conditionalFormatting sqref="D30">
    <cfRule type="duplicateValues" dxfId="21" priority="14"/>
  </conditionalFormatting>
  <conditionalFormatting sqref="M108">
    <cfRule type="duplicateValues" dxfId="20" priority="13"/>
  </conditionalFormatting>
  <conditionalFormatting sqref="D108">
    <cfRule type="duplicateValues" dxfId="19" priority="12"/>
  </conditionalFormatting>
  <conditionalFormatting sqref="D113">
    <cfRule type="duplicateValues" dxfId="18" priority="11"/>
  </conditionalFormatting>
  <conditionalFormatting sqref="D114">
    <cfRule type="duplicateValues" dxfId="17" priority="10"/>
  </conditionalFormatting>
  <conditionalFormatting sqref="D4">
    <cfRule type="duplicateValues" dxfId="16" priority="9"/>
  </conditionalFormatting>
  <conditionalFormatting sqref="D6">
    <cfRule type="duplicateValues" dxfId="15" priority="8"/>
  </conditionalFormatting>
  <conditionalFormatting sqref="D18">
    <cfRule type="duplicateValues" dxfId="14" priority="7"/>
  </conditionalFormatting>
  <conditionalFormatting sqref="D19">
    <cfRule type="duplicateValues" dxfId="13" priority="6"/>
  </conditionalFormatting>
  <conditionalFormatting sqref="D25">
    <cfRule type="duplicateValues" dxfId="12" priority="5"/>
  </conditionalFormatting>
  <conditionalFormatting sqref="D26">
    <cfRule type="duplicateValues" dxfId="11" priority="4"/>
  </conditionalFormatting>
  <conditionalFormatting sqref="D30">
    <cfRule type="duplicateValues" dxfId="10" priority="3"/>
  </conditionalFormatting>
  <conditionalFormatting sqref="M108">
    <cfRule type="duplicateValues" dxfId="9" priority="2"/>
  </conditionalFormatting>
  <conditionalFormatting sqref="D108">
    <cfRule type="duplicateValues" dxfId="8" priority="1"/>
  </conditionalFormatting>
  <printOptions horizontalCentered="1"/>
  <pageMargins left="0.27559055118110237" right="0.23622047244094491" top="0.43307086614173229" bottom="0.43307086614173229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7"/>
  <sheetViews>
    <sheetView tabSelected="1" view="pageBreakPreview" zoomScale="70" zoomScaleSheetLayoutView="70" workbookViewId="0">
      <pane ySplit="5" topLeftCell="A54" activePane="bottomLeft" state="frozen"/>
      <selection pane="bottomLeft" activeCell="L57" sqref="L57"/>
    </sheetView>
  </sheetViews>
  <sheetFormatPr defaultRowHeight="15"/>
  <cols>
    <col min="1" max="1" width="9.42578125" style="165" customWidth="1"/>
    <col min="2" max="2" width="12" style="165" bestFit="1" customWidth="1"/>
    <col min="3" max="3" width="17.7109375" style="165" customWidth="1"/>
    <col min="4" max="4" width="17.28515625" style="165" customWidth="1"/>
    <col min="5" max="5" width="46" style="99" customWidth="1"/>
    <col min="6" max="6" width="13.85546875" style="165" bestFit="1" customWidth="1"/>
    <col min="7" max="7" width="11.28515625" style="73" customWidth="1"/>
    <col min="8" max="9" width="9.140625" style="73" customWidth="1"/>
    <col min="10" max="10" width="15.28515625" style="73" customWidth="1"/>
    <col min="11" max="11" width="9.140625" style="73" customWidth="1"/>
    <col min="12" max="12" width="9.140625" style="163" customWidth="1"/>
    <col min="13" max="17" width="9.140625" style="73" customWidth="1"/>
    <col min="18" max="16384" width="9.140625" style="165"/>
  </cols>
  <sheetData>
    <row r="1" spans="1:17" ht="137.25" customHeight="1">
      <c r="A1" s="182" t="s">
        <v>420</v>
      </c>
      <c r="B1" s="182"/>
      <c r="C1" s="182"/>
      <c r="D1" s="182"/>
      <c r="E1" s="182"/>
      <c r="F1" s="182"/>
      <c r="G1" s="182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s="166" customFormat="1" ht="15.75" customHeight="1">
      <c r="A2" s="198" t="s">
        <v>0</v>
      </c>
      <c r="B2" s="201" t="s">
        <v>1</v>
      </c>
      <c r="C2" s="204" t="s">
        <v>2</v>
      </c>
      <c r="D2" s="204" t="s">
        <v>3</v>
      </c>
      <c r="E2" s="204" t="s">
        <v>4</v>
      </c>
      <c r="F2" s="204" t="s">
        <v>5</v>
      </c>
      <c r="G2" s="205" t="s">
        <v>338</v>
      </c>
      <c r="H2" s="196" t="s">
        <v>512</v>
      </c>
      <c r="I2" s="196" t="s">
        <v>513</v>
      </c>
      <c r="J2" s="196" t="s">
        <v>532</v>
      </c>
      <c r="K2" s="196" t="s">
        <v>529</v>
      </c>
      <c r="L2" s="196" t="s">
        <v>514</v>
      </c>
      <c r="M2" s="196" t="s">
        <v>515</v>
      </c>
      <c r="N2" s="196" t="s">
        <v>516</v>
      </c>
      <c r="O2" s="196" t="s">
        <v>523</v>
      </c>
      <c r="P2" s="196" t="s">
        <v>524</v>
      </c>
      <c r="Q2" s="196" t="s">
        <v>517</v>
      </c>
    </row>
    <row r="3" spans="1:17" s="166" customFormat="1" ht="14.25" customHeight="1">
      <c r="A3" s="199"/>
      <c r="B3" s="202"/>
      <c r="C3" s="204"/>
      <c r="D3" s="204"/>
      <c r="E3" s="204"/>
      <c r="F3" s="204"/>
      <c r="G3" s="20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17" s="166" customFormat="1" ht="84" customHeight="1">
      <c r="A4" s="199"/>
      <c r="B4" s="202"/>
      <c r="C4" s="204"/>
      <c r="D4" s="204"/>
      <c r="E4" s="204"/>
      <c r="F4" s="204"/>
      <c r="G4" s="20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7" s="166" customFormat="1" ht="14.25" customHeight="1">
      <c r="A5" s="200"/>
      <c r="B5" s="203"/>
      <c r="C5" s="204"/>
      <c r="D5" s="204"/>
      <c r="E5" s="204"/>
      <c r="F5" s="204"/>
      <c r="G5" s="207"/>
      <c r="H5" s="196"/>
      <c r="I5" s="196"/>
      <c r="J5" s="196"/>
      <c r="K5" s="196"/>
      <c r="L5" s="196"/>
      <c r="M5" s="196"/>
      <c r="N5" s="196"/>
      <c r="O5" s="196"/>
      <c r="P5" s="196"/>
      <c r="Q5" s="196"/>
    </row>
    <row r="6" spans="1:17" s="166" customFormat="1" ht="15.75">
      <c r="A6" s="170">
        <v>1</v>
      </c>
      <c r="B6" s="171">
        <v>2</v>
      </c>
      <c r="C6" s="174">
        <v>3</v>
      </c>
      <c r="D6" s="174">
        <v>4</v>
      </c>
      <c r="E6" s="174">
        <v>5</v>
      </c>
      <c r="F6" s="174">
        <v>6</v>
      </c>
      <c r="G6" s="175"/>
      <c r="H6" s="169">
        <v>7</v>
      </c>
      <c r="I6" s="169">
        <v>8</v>
      </c>
      <c r="J6" s="169">
        <v>9</v>
      </c>
      <c r="K6" s="169">
        <v>10</v>
      </c>
      <c r="L6" s="169">
        <v>11</v>
      </c>
      <c r="M6" s="169">
        <v>12</v>
      </c>
      <c r="N6" s="169">
        <v>13</v>
      </c>
      <c r="O6" s="169">
        <v>14</v>
      </c>
      <c r="P6" s="169">
        <v>15</v>
      </c>
      <c r="Q6" s="169">
        <v>16</v>
      </c>
    </row>
    <row r="7" spans="1:17" ht="29.25" customHeight="1">
      <c r="A7" s="164">
        <v>1</v>
      </c>
      <c r="B7" s="172" t="s">
        <v>6</v>
      </c>
      <c r="C7" s="172" t="s">
        <v>7</v>
      </c>
      <c r="D7" s="172" t="s">
        <v>8</v>
      </c>
      <c r="E7" s="140" t="s">
        <v>490</v>
      </c>
      <c r="F7" s="150">
        <v>1.5</v>
      </c>
      <c r="G7" s="141">
        <v>128.69920000000002</v>
      </c>
      <c r="H7" s="154" t="s">
        <v>518</v>
      </c>
      <c r="I7" s="153" t="s">
        <v>518</v>
      </c>
      <c r="J7" s="153" t="s">
        <v>533</v>
      </c>
      <c r="K7" s="153" t="s">
        <v>466</v>
      </c>
      <c r="L7" s="162" t="s">
        <v>466</v>
      </c>
      <c r="M7" s="155" t="s">
        <v>466</v>
      </c>
      <c r="N7" s="155" t="s">
        <v>466</v>
      </c>
      <c r="O7" s="156" t="s">
        <v>518</v>
      </c>
      <c r="P7" s="156" t="s">
        <v>518</v>
      </c>
      <c r="Q7" s="153" t="s">
        <v>528</v>
      </c>
    </row>
    <row r="8" spans="1:17" ht="29.25" customHeight="1">
      <c r="A8" s="164">
        <v>2</v>
      </c>
      <c r="B8" s="172" t="s">
        <v>347</v>
      </c>
      <c r="C8" s="172" t="s">
        <v>339</v>
      </c>
      <c r="D8" s="208" t="s">
        <v>10</v>
      </c>
      <c r="E8" s="142" t="s">
        <v>116</v>
      </c>
      <c r="F8" s="143">
        <v>3.15</v>
      </c>
      <c r="G8" s="141">
        <v>219.81119999999999</v>
      </c>
      <c r="H8" s="157" t="s">
        <v>466</v>
      </c>
      <c r="I8" s="153" t="s">
        <v>466</v>
      </c>
      <c r="J8" s="153" t="s">
        <v>466</v>
      </c>
      <c r="K8" s="156" t="s">
        <v>466</v>
      </c>
      <c r="L8" s="156" t="s">
        <v>466</v>
      </c>
      <c r="M8" s="158" t="s">
        <v>466</v>
      </c>
      <c r="N8" s="158" t="s">
        <v>466</v>
      </c>
      <c r="O8" s="156" t="s">
        <v>466</v>
      </c>
      <c r="P8" s="156" t="s">
        <v>466</v>
      </c>
      <c r="Q8" s="156"/>
    </row>
    <row r="9" spans="1:17" ht="29.25" customHeight="1">
      <c r="A9" s="164">
        <v>3</v>
      </c>
      <c r="B9" s="172" t="s">
        <v>347</v>
      </c>
      <c r="C9" s="172" t="s">
        <v>339</v>
      </c>
      <c r="D9" s="209"/>
      <c r="E9" s="142" t="s">
        <v>117</v>
      </c>
      <c r="F9" s="143">
        <v>2.5</v>
      </c>
      <c r="G9" s="141">
        <v>160.12639999999999</v>
      </c>
      <c r="H9" s="157" t="s">
        <v>466</v>
      </c>
      <c r="I9" s="153" t="s">
        <v>466</v>
      </c>
      <c r="J9" s="153" t="s">
        <v>466</v>
      </c>
      <c r="K9" s="156" t="s">
        <v>466</v>
      </c>
      <c r="L9" s="156" t="s">
        <v>466</v>
      </c>
      <c r="M9" s="158" t="s">
        <v>466</v>
      </c>
      <c r="N9" s="158" t="s">
        <v>466</v>
      </c>
      <c r="O9" s="156" t="s">
        <v>466</v>
      </c>
      <c r="P9" s="156" t="s">
        <v>466</v>
      </c>
      <c r="Q9" s="156"/>
    </row>
    <row r="10" spans="1:17" ht="29.25" customHeight="1">
      <c r="A10" s="164">
        <v>4</v>
      </c>
      <c r="B10" s="172" t="s">
        <v>347</v>
      </c>
      <c r="C10" s="172" t="s">
        <v>339</v>
      </c>
      <c r="D10" s="209"/>
      <c r="E10" s="142" t="s">
        <v>118</v>
      </c>
      <c r="F10" s="137">
        <v>3.85</v>
      </c>
      <c r="G10" s="141">
        <v>201.58880000000002</v>
      </c>
      <c r="H10" s="157" t="s">
        <v>466</v>
      </c>
      <c r="I10" s="153" t="s">
        <v>466</v>
      </c>
      <c r="J10" s="153" t="s">
        <v>466</v>
      </c>
      <c r="K10" s="156" t="s">
        <v>466</v>
      </c>
      <c r="L10" s="156" t="s">
        <v>466</v>
      </c>
      <c r="M10" s="158" t="s">
        <v>466</v>
      </c>
      <c r="N10" s="158" t="s">
        <v>466</v>
      </c>
      <c r="O10" s="156" t="s">
        <v>466</v>
      </c>
      <c r="P10" s="156" t="s">
        <v>466</v>
      </c>
      <c r="Q10" s="156"/>
    </row>
    <row r="11" spans="1:17" ht="29.25" customHeight="1">
      <c r="A11" s="164">
        <v>5</v>
      </c>
      <c r="B11" s="172" t="s">
        <v>347</v>
      </c>
      <c r="C11" s="172" t="s">
        <v>339</v>
      </c>
      <c r="D11" s="210"/>
      <c r="E11" s="142" t="s">
        <v>119</v>
      </c>
      <c r="F11" s="137">
        <v>2.78</v>
      </c>
      <c r="G11" s="141">
        <v>132.38400000000001</v>
      </c>
      <c r="H11" s="157" t="s">
        <v>466</v>
      </c>
      <c r="I11" s="153" t="s">
        <v>466</v>
      </c>
      <c r="J11" s="153" t="s">
        <v>466</v>
      </c>
      <c r="K11" s="156" t="s">
        <v>466</v>
      </c>
      <c r="L11" s="156" t="s">
        <v>466</v>
      </c>
      <c r="M11" s="158" t="s">
        <v>466</v>
      </c>
      <c r="N11" s="158" t="s">
        <v>466</v>
      </c>
      <c r="O11" s="156" t="s">
        <v>466</v>
      </c>
      <c r="P11" s="156" t="s">
        <v>466</v>
      </c>
      <c r="Q11" s="156"/>
    </row>
    <row r="12" spans="1:17" ht="29.25" customHeight="1">
      <c r="A12" s="164">
        <v>6</v>
      </c>
      <c r="B12" s="172" t="s">
        <v>114</v>
      </c>
      <c r="C12" s="172" t="s">
        <v>339</v>
      </c>
      <c r="D12" s="172" t="s">
        <v>11</v>
      </c>
      <c r="E12" s="134" t="s">
        <v>12</v>
      </c>
      <c r="F12" s="144">
        <v>2.6</v>
      </c>
      <c r="G12" s="141">
        <v>127.2</v>
      </c>
      <c r="H12" s="157" t="s">
        <v>466</v>
      </c>
      <c r="I12" s="153" t="s">
        <v>466</v>
      </c>
      <c r="J12" s="153" t="s">
        <v>466</v>
      </c>
      <c r="K12" s="156" t="s">
        <v>466</v>
      </c>
      <c r="L12" s="156" t="s">
        <v>466</v>
      </c>
      <c r="M12" s="158" t="s">
        <v>466</v>
      </c>
      <c r="N12" s="158" t="s">
        <v>466</v>
      </c>
      <c r="O12" s="156" t="s">
        <v>466</v>
      </c>
      <c r="P12" s="156" t="s">
        <v>466</v>
      </c>
      <c r="Q12" s="168"/>
    </row>
    <row r="13" spans="1:17" ht="35.25" customHeight="1">
      <c r="A13" s="164">
        <v>7</v>
      </c>
      <c r="B13" s="172" t="s">
        <v>114</v>
      </c>
      <c r="C13" s="172" t="s">
        <v>339</v>
      </c>
      <c r="D13" s="172" t="s">
        <v>422</v>
      </c>
      <c r="E13" s="134" t="s">
        <v>95</v>
      </c>
      <c r="F13" s="144">
        <v>3.5</v>
      </c>
      <c r="G13" s="141">
        <v>207.74</v>
      </c>
      <c r="H13" s="157" t="s">
        <v>466</v>
      </c>
      <c r="I13" s="153" t="s">
        <v>466</v>
      </c>
      <c r="J13" s="153" t="s">
        <v>466</v>
      </c>
      <c r="K13" s="156" t="s">
        <v>466</v>
      </c>
      <c r="L13" s="156" t="s">
        <v>466</v>
      </c>
      <c r="M13" s="158" t="s">
        <v>466</v>
      </c>
      <c r="N13" s="158" t="s">
        <v>466</v>
      </c>
      <c r="O13" s="156" t="s">
        <v>466</v>
      </c>
      <c r="P13" s="156" t="s">
        <v>466</v>
      </c>
      <c r="Q13" s="168"/>
    </row>
    <row r="14" spans="1:17" ht="29.25" customHeight="1">
      <c r="A14" s="164">
        <v>8</v>
      </c>
      <c r="B14" s="172" t="s">
        <v>114</v>
      </c>
      <c r="C14" s="172" t="s">
        <v>491</v>
      </c>
      <c r="D14" s="208" t="s">
        <v>421</v>
      </c>
      <c r="E14" s="134" t="s">
        <v>93</v>
      </c>
      <c r="F14" s="144">
        <v>6</v>
      </c>
      <c r="G14" s="141">
        <v>319.60000000000002</v>
      </c>
      <c r="H14" s="157" t="s">
        <v>466</v>
      </c>
      <c r="I14" s="153" t="s">
        <v>466</v>
      </c>
      <c r="J14" s="153" t="s">
        <v>466</v>
      </c>
      <c r="K14" s="156" t="s">
        <v>466</v>
      </c>
      <c r="L14" s="156" t="s">
        <v>466</v>
      </c>
      <c r="M14" s="158" t="s">
        <v>466</v>
      </c>
      <c r="N14" s="158" t="s">
        <v>466</v>
      </c>
      <c r="O14" s="156" t="s">
        <v>466</v>
      </c>
      <c r="P14" s="156" t="s">
        <v>466</v>
      </c>
      <c r="Q14" s="168"/>
    </row>
    <row r="15" spans="1:17" ht="29.25" customHeight="1">
      <c r="A15" s="164">
        <v>9</v>
      </c>
      <c r="B15" s="172" t="s">
        <v>114</v>
      </c>
      <c r="C15" s="172" t="s">
        <v>491</v>
      </c>
      <c r="D15" s="210"/>
      <c r="E15" s="134" t="s">
        <v>94</v>
      </c>
      <c r="F15" s="144">
        <v>5.0999999999999996</v>
      </c>
      <c r="G15" s="141">
        <v>358.27</v>
      </c>
      <c r="H15" s="157" t="s">
        <v>466</v>
      </c>
      <c r="I15" s="153" t="s">
        <v>466</v>
      </c>
      <c r="J15" s="153" t="s">
        <v>466</v>
      </c>
      <c r="K15" s="156" t="s">
        <v>466</v>
      </c>
      <c r="L15" s="156" t="s">
        <v>466</v>
      </c>
      <c r="M15" s="158" t="s">
        <v>466</v>
      </c>
      <c r="N15" s="158" t="s">
        <v>466</v>
      </c>
      <c r="O15" s="156" t="s">
        <v>466</v>
      </c>
      <c r="P15" s="156" t="s">
        <v>466</v>
      </c>
      <c r="Q15" s="168"/>
    </row>
    <row r="16" spans="1:17" ht="29.25" customHeight="1">
      <c r="A16" s="164">
        <v>10</v>
      </c>
      <c r="B16" s="172" t="s">
        <v>120</v>
      </c>
      <c r="C16" s="172" t="s">
        <v>120</v>
      </c>
      <c r="D16" s="172" t="s">
        <v>13</v>
      </c>
      <c r="E16" s="142" t="s">
        <v>121</v>
      </c>
      <c r="F16" s="150">
        <v>2.96</v>
      </c>
      <c r="G16" s="141">
        <v>223.92160000000001</v>
      </c>
      <c r="H16" s="154" t="s">
        <v>466</v>
      </c>
      <c r="I16" s="153" t="s">
        <v>466</v>
      </c>
      <c r="J16" s="153" t="s">
        <v>466</v>
      </c>
      <c r="K16" s="154" t="s">
        <v>466</v>
      </c>
      <c r="L16" s="154" t="s">
        <v>466</v>
      </c>
      <c r="M16" s="159" t="s">
        <v>466</v>
      </c>
      <c r="N16" s="159" t="s">
        <v>466</v>
      </c>
      <c r="O16" s="154" t="s">
        <v>466</v>
      </c>
      <c r="P16" s="154" t="s">
        <v>466</v>
      </c>
      <c r="Q16" s="154"/>
    </row>
    <row r="17" spans="1:17" ht="29.25" customHeight="1">
      <c r="A17" s="164">
        <v>11</v>
      </c>
      <c r="B17" s="172" t="s">
        <v>122</v>
      </c>
      <c r="C17" s="172" t="s">
        <v>340</v>
      </c>
      <c r="D17" s="172" t="s">
        <v>14</v>
      </c>
      <c r="E17" s="140" t="s">
        <v>123</v>
      </c>
      <c r="F17" s="150">
        <v>4</v>
      </c>
      <c r="G17" s="141">
        <v>304.9984</v>
      </c>
      <c r="H17" s="154" t="s">
        <v>466</v>
      </c>
      <c r="I17" s="153" t="s">
        <v>518</v>
      </c>
      <c r="J17" s="153" t="s">
        <v>534</v>
      </c>
      <c r="K17" s="153" t="s">
        <v>466</v>
      </c>
      <c r="L17" s="153" t="s">
        <v>466</v>
      </c>
      <c r="M17" s="155" t="s">
        <v>466</v>
      </c>
      <c r="N17" s="155" t="s">
        <v>466</v>
      </c>
      <c r="O17" s="153" t="s">
        <v>466</v>
      </c>
      <c r="P17" s="153" t="s">
        <v>466</v>
      </c>
      <c r="Q17" s="153" t="s">
        <v>528</v>
      </c>
    </row>
    <row r="18" spans="1:17" ht="29.25" customHeight="1">
      <c r="A18" s="164">
        <v>12</v>
      </c>
      <c r="B18" s="172" t="s">
        <v>15</v>
      </c>
      <c r="C18" s="172" t="s">
        <v>16</v>
      </c>
      <c r="D18" s="208" t="s">
        <v>17</v>
      </c>
      <c r="E18" s="134" t="s">
        <v>19</v>
      </c>
      <c r="F18" s="144">
        <v>3.15</v>
      </c>
      <c r="G18" s="141">
        <v>171.07</v>
      </c>
      <c r="H18" s="157" t="s">
        <v>466</v>
      </c>
      <c r="I18" s="153" t="s">
        <v>466</v>
      </c>
      <c r="J18" s="153" t="s">
        <v>466</v>
      </c>
      <c r="K18" s="156" t="s">
        <v>466</v>
      </c>
      <c r="L18" s="156" t="s">
        <v>466</v>
      </c>
      <c r="M18" s="158" t="s">
        <v>466</v>
      </c>
      <c r="N18" s="158" t="s">
        <v>466</v>
      </c>
      <c r="O18" s="156" t="s">
        <v>466</v>
      </c>
      <c r="P18" s="156" t="s">
        <v>466</v>
      </c>
      <c r="Q18" s="168"/>
    </row>
    <row r="19" spans="1:17" ht="29.25" customHeight="1">
      <c r="A19" s="164">
        <v>13</v>
      </c>
      <c r="B19" s="172" t="s">
        <v>15</v>
      </c>
      <c r="C19" s="172" t="s">
        <v>16</v>
      </c>
      <c r="D19" s="209"/>
      <c r="E19" s="134" t="s">
        <v>20</v>
      </c>
      <c r="F19" s="144">
        <v>3</v>
      </c>
      <c r="G19" s="141">
        <v>200.59</v>
      </c>
      <c r="H19" s="157" t="s">
        <v>466</v>
      </c>
      <c r="I19" s="153" t="s">
        <v>466</v>
      </c>
      <c r="J19" s="153" t="s">
        <v>466</v>
      </c>
      <c r="K19" s="156" t="s">
        <v>466</v>
      </c>
      <c r="L19" s="156" t="s">
        <v>466</v>
      </c>
      <c r="M19" s="158" t="s">
        <v>466</v>
      </c>
      <c r="N19" s="158" t="s">
        <v>466</v>
      </c>
      <c r="O19" s="168" t="s">
        <v>518</v>
      </c>
      <c r="P19" s="168" t="s">
        <v>518</v>
      </c>
      <c r="Q19" s="168"/>
    </row>
    <row r="20" spans="1:17" ht="33.75" customHeight="1">
      <c r="A20" s="164">
        <v>14</v>
      </c>
      <c r="B20" s="172" t="s">
        <v>15</v>
      </c>
      <c r="C20" s="172" t="s">
        <v>16</v>
      </c>
      <c r="D20" s="210"/>
      <c r="E20" s="134" t="s">
        <v>18</v>
      </c>
      <c r="F20" s="144">
        <v>2</v>
      </c>
      <c r="G20" s="141">
        <v>91.93</v>
      </c>
      <c r="H20" s="157" t="s">
        <v>466</v>
      </c>
      <c r="I20" s="153" t="s">
        <v>466</v>
      </c>
      <c r="J20" s="153" t="s">
        <v>466</v>
      </c>
      <c r="K20" s="156" t="s">
        <v>466</v>
      </c>
      <c r="L20" s="156" t="s">
        <v>466</v>
      </c>
      <c r="M20" s="158" t="s">
        <v>466</v>
      </c>
      <c r="N20" s="158" t="s">
        <v>466</v>
      </c>
      <c r="O20" s="168" t="s">
        <v>518</v>
      </c>
      <c r="P20" s="168" t="s">
        <v>518</v>
      </c>
      <c r="Q20" s="168"/>
    </row>
    <row r="21" spans="1:17" ht="29.25" customHeight="1">
      <c r="A21" s="164">
        <v>15</v>
      </c>
      <c r="B21" s="172" t="s">
        <v>15</v>
      </c>
      <c r="C21" s="172" t="s">
        <v>16</v>
      </c>
      <c r="D21" s="208" t="s">
        <v>21</v>
      </c>
      <c r="E21" s="134" t="s">
        <v>507</v>
      </c>
      <c r="F21" s="144">
        <v>5.0999999999999996</v>
      </c>
      <c r="G21" s="141">
        <v>397.32</v>
      </c>
      <c r="H21" s="157" t="s">
        <v>466</v>
      </c>
      <c r="I21" s="153" t="s">
        <v>466</v>
      </c>
      <c r="J21" s="153" t="s">
        <v>466</v>
      </c>
      <c r="K21" s="156" t="s">
        <v>466</v>
      </c>
      <c r="L21" s="156" t="s">
        <v>466</v>
      </c>
      <c r="M21" s="158" t="s">
        <v>466</v>
      </c>
      <c r="N21" s="158" t="s">
        <v>466</v>
      </c>
      <c r="O21" s="168" t="s">
        <v>518</v>
      </c>
      <c r="P21" s="168" t="s">
        <v>518</v>
      </c>
      <c r="Q21" s="168"/>
    </row>
    <row r="22" spans="1:17" ht="29.25" customHeight="1">
      <c r="A22" s="164">
        <v>16</v>
      </c>
      <c r="B22" s="172" t="s">
        <v>15</v>
      </c>
      <c r="C22" s="172" t="s">
        <v>16</v>
      </c>
      <c r="D22" s="210"/>
      <c r="E22" s="134" t="s">
        <v>506</v>
      </c>
      <c r="F22" s="144">
        <v>4.62</v>
      </c>
      <c r="G22" s="141">
        <v>306.87</v>
      </c>
      <c r="H22" s="157" t="s">
        <v>466</v>
      </c>
      <c r="I22" s="153" t="s">
        <v>466</v>
      </c>
      <c r="J22" s="153" t="s">
        <v>466</v>
      </c>
      <c r="K22" s="156" t="s">
        <v>466</v>
      </c>
      <c r="L22" s="156" t="s">
        <v>466</v>
      </c>
      <c r="M22" s="158" t="s">
        <v>466</v>
      </c>
      <c r="N22" s="158" t="s">
        <v>466</v>
      </c>
      <c r="O22" s="156" t="s">
        <v>466</v>
      </c>
      <c r="P22" s="156" t="s">
        <v>466</v>
      </c>
      <c r="Q22" s="168"/>
    </row>
    <row r="23" spans="1:17" ht="29.25" customHeight="1">
      <c r="A23" s="164">
        <v>17</v>
      </c>
      <c r="B23" s="172" t="s">
        <v>15</v>
      </c>
      <c r="C23" s="172" t="s">
        <v>24</v>
      </c>
      <c r="D23" s="208" t="s">
        <v>25</v>
      </c>
      <c r="E23" s="146" t="s">
        <v>26</v>
      </c>
      <c r="F23" s="144">
        <v>1</v>
      </c>
      <c r="G23" s="141">
        <v>48.96</v>
      </c>
      <c r="H23" s="157" t="s">
        <v>466</v>
      </c>
      <c r="I23" s="157" t="s">
        <v>466</v>
      </c>
      <c r="J23" s="157" t="s">
        <v>466</v>
      </c>
      <c r="K23" s="157" t="s">
        <v>466</v>
      </c>
      <c r="L23" s="157" t="s">
        <v>466</v>
      </c>
      <c r="M23" s="157" t="s">
        <v>466</v>
      </c>
      <c r="N23" s="157" t="s">
        <v>466</v>
      </c>
      <c r="O23" s="168" t="s">
        <v>518</v>
      </c>
      <c r="P23" s="168" t="s">
        <v>518</v>
      </c>
      <c r="Q23" s="168"/>
    </row>
    <row r="24" spans="1:17" ht="29.25" customHeight="1">
      <c r="A24" s="164">
        <v>18</v>
      </c>
      <c r="B24" s="172" t="s">
        <v>15</v>
      </c>
      <c r="C24" s="172" t="s">
        <v>24</v>
      </c>
      <c r="D24" s="210"/>
      <c r="E24" s="146" t="s">
        <v>27</v>
      </c>
      <c r="F24" s="144">
        <v>1.32</v>
      </c>
      <c r="G24" s="141">
        <v>81.08</v>
      </c>
      <c r="H24" s="157" t="s">
        <v>466</v>
      </c>
      <c r="I24" s="157" t="s">
        <v>466</v>
      </c>
      <c r="J24" s="157" t="s">
        <v>466</v>
      </c>
      <c r="K24" s="157" t="s">
        <v>466</v>
      </c>
      <c r="L24" s="157" t="s">
        <v>466</v>
      </c>
      <c r="M24" s="157" t="s">
        <v>466</v>
      </c>
      <c r="N24" s="157" t="s">
        <v>466</v>
      </c>
      <c r="O24" s="168" t="s">
        <v>518</v>
      </c>
      <c r="P24" s="168" t="s">
        <v>518</v>
      </c>
      <c r="Q24" s="168"/>
    </row>
    <row r="25" spans="1:17" ht="29.25" customHeight="1">
      <c r="A25" s="164">
        <v>19</v>
      </c>
      <c r="B25" s="172" t="s">
        <v>15</v>
      </c>
      <c r="C25" s="172" t="s">
        <v>24</v>
      </c>
      <c r="D25" s="208" t="s">
        <v>28</v>
      </c>
      <c r="E25" s="146" t="s">
        <v>29</v>
      </c>
      <c r="F25" s="144">
        <v>2.15</v>
      </c>
      <c r="G25" s="141">
        <v>144.66999999999999</v>
      </c>
      <c r="H25" s="157" t="s">
        <v>466</v>
      </c>
      <c r="I25" s="157" t="s">
        <v>466</v>
      </c>
      <c r="J25" s="157" t="s">
        <v>466</v>
      </c>
      <c r="K25" s="157" t="s">
        <v>466</v>
      </c>
      <c r="L25" s="157" t="s">
        <v>466</v>
      </c>
      <c r="M25" s="157" t="s">
        <v>466</v>
      </c>
      <c r="N25" s="157" t="s">
        <v>466</v>
      </c>
      <c r="O25" s="168" t="s">
        <v>518</v>
      </c>
      <c r="P25" s="168" t="s">
        <v>518</v>
      </c>
      <c r="Q25" s="168"/>
    </row>
    <row r="26" spans="1:17" ht="29.25" customHeight="1">
      <c r="A26" s="164">
        <v>20</v>
      </c>
      <c r="B26" s="172" t="s">
        <v>15</v>
      </c>
      <c r="C26" s="172" t="s">
        <v>24</v>
      </c>
      <c r="D26" s="210"/>
      <c r="E26" s="146" t="s">
        <v>30</v>
      </c>
      <c r="F26" s="144">
        <v>3.41</v>
      </c>
      <c r="G26" s="141">
        <v>274.66000000000003</v>
      </c>
      <c r="H26" s="157" t="s">
        <v>466</v>
      </c>
      <c r="I26" s="157" t="s">
        <v>466</v>
      </c>
      <c r="J26" s="157" t="s">
        <v>466</v>
      </c>
      <c r="K26" s="157" t="s">
        <v>466</v>
      </c>
      <c r="L26" s="157" t="s">
        <v>466</v>
      </c>
      <c r="M26" s="157" t="s">
        <v>466</v>
      </c>
      <c r="N26" s="157" t="s">
        <v>466</v>
      </c>
      <c r="O26" s="168" t="s">
        <v>518</v>
      </c>
      <c r="P26" s="168" t="s">
        <v>518</v>
      </c>
      <c r="Q26" s="168"/>
    </row>
    <row r="27" spans="1:17" ht="29.25" customHeight="1">
      <c r="A27" s="164">
        <v>21</v>
      </c>
      <c r="B27" s="172" t="s">
        <v>15</v>
      </c>
      <c r="C27" s="172" t="s">
        <v>24</v>
      </c>
      <c r="D27" s="208" t="s">
        <v>31</v>
      </c>
      <c r="E27" s="147" t="s">
        <v>508</v>
      </c>
      <c r="F27" s="144">
        <v>1.88</v>
      </c>
      <c r="G27" s="141">
        <v>89.96</v>
      </c>
      <c r="H27" s="157" t="s">
        <v>466</v>
      </c>
      <c r="I27" s="157" t="s">
        <v>466</v>
      </c>
      <c r="J27" s="157" t="s">
        <v>466</v>
      </c>
      <c r="K27" s="157" t="s">
        <v>466</v>
      </c>
      <c r="L27" s="157" t="s">
        <v>466</v>
      </c>
      <c r="M27" s="157" t="s">
        <v>466</v>
      </c>
      <c r="N27" s="157" t="s">
        <v>466</v>
      </c>
      <c r="O27" s="168" t="s">
        <v>518</v>
      </c>
      <c r="P27" s="168" t="s">
        <v>518</v>
      </c>
      <c r="Q27" s="168"/>
    </row>
    <row r="28" spans="1:17" ht="29.25" customHeight="1">
      <c r="A28" s="164">
        <v>22</v>
      </c>
      <c r="B28" s="172" t="s">
        <v>15</v>
      </c>
      <c r="C28" s="172" t="s">
        <v>24</v>
      </c>
      <c r="D28" s="209"/>
      <c r="E28" s="147" t="s">
        <v>509</v>
      </c>
      <c r="F28" s="144">
        <v>1.53</v>
      </c>
      <c r="G28" s="141">
        <v>73.930000000000007</v>
      </c>
      <c r="H28" s="157" t="s">
        <v>466</v>
      </c>
      <c r="I28" s="157" t="s">
        <v>466</v>
      </c>
      <c r="J28" s="157" t="s">
        <v>466</v>
      </c>
      <c r="K28" s="157" t="s">
        <v>466</v>
      </c>
      <c r="L28" s="157" t="s">
        <v>466</v>
      </c>
      <c r="M28" s="157" t="s">
        <v>466</v>
      </c>
      <c r="N28" s="157" t="s">
        <v>466</v>
      </c>
      <c r="O28" s="168" t="s">
        <v>518</v>
      </c>
      <c r="P28" s="168" t="s">
        <v>518</v>
      </c>
      <c r="Q28" s="168"/>
    </row>
    <row r="29" spans="1:17" ht="29.25" customHeight="1">
      <c r="A29" s="164">
        <v>23</v>
      </c>
      <c r="B29" s="172" t="s">
        <v>15</v>
      </c>
      <c r="C29" s="172" t="s">
        <v>24</v>
      </c>
      <c r="D29" s="210"/>
      <c r="E29" s="147" t="s">
        <v>510</v>
      </c>
      <c r="F29" s="144">
        <v>2.82</v>
      </c>
      <c r="G29" s="141">
        <v>184.18</v>
      </c>
      <c r="H29" s="157" t="s">
        <v>466</v>
      </c>
      <c r="I29" s="157" t="s">
        <v>466</v>
      </c>
      <c r="J29" s="157" t="s">
        <v>466</v>
      </c>
      <c r="K29" s="157" t="s">
        <v>466</v>
      </c>
      <c r="L29" s="157" t="s">
        <v>466</v>
      </c>
      <c r="M29" s="157" t="s">
        <v>466</v>
      </c>
      <c r="N29" s="157" t="s">
        <v>466</v>
      </c>
      <c r="O29" s="168" t="s">
        <v>518</v>
      </c>
      <c r="P29" s="168" t="s">
        <v>518</v>
      </c>
      <c r="Q29" s="168"/>
    </row>
    <row r="30" spans="1:17" ht="29.25" customHeight="1">
      <c r="A30" s="164">
        <v>24</v>
      </c>
      <c r="B30" s="172" t="s">
        <v>15</v>
      </c>
      <c r="C30" s="172" t="s">
        <v>24</v>
      </c>
      <c r="D30" s="172" t="s">
        <v>35</v>
      </c>
      <c r="E30" s="140" t="s">
        <v>36</v>
      </c>
      <c r="F30" s="144">
        <v>3</v>
      </c>
      <c r="G30" s="141">
        <v>215.87</v>
      </c>
      <c r="H30" s="157" t="s">
        <v>466</v>
      </c>
      <c r="I30" s="157" t="s">
        <v>466</v>
      </c>
      <c r="J30" s="157" t="s">
        <v>466</v>
      </c>
      <c r="K30" s="157" t="s">
        <v>466</v>
      </c>
      <c r="L30" s="157" t="s">
        <v>466</v>
      </c>
      <c r="M30" s="157" t="s">
        <v>466</v>
      </c>
      <c r="N30" s="157" t="s">
        <v>466</v>
      </c>
      <c r="O30" s="168" t="s">
        <v>518</v>
      </c>
      <c r="P30" s="168" t="s">
        <v>518</v>
      </c>
      <c r="Q30" s="168"/>
    </row>
    <row r="31" spans="1:17" ht="24" customHeight="1">
      <c r="A31" s="164">
        <v>25</v>
      </c>
      <c r="B31" s="172" t="s">
        <v>126</v>
      </c>
      <c r="C31" s="172" t="s">
        <v>341</v>
      </c>
      <c r="D31" s="172" t="s">
        <v>38</v>
      </c>
      <c r="E31" s="134" t="s">
        <v>125</v>
      </c>
      <c r="F31" s="150">
        <v>1.6</v>
      </c>
      <c r="G31" s="141">
        <v>123.6816</v>
      </c>
      <c r="H31" s="154" t="s">
        <v>466</v>
      </c>
      <c r="I31" s="153" t="s">
        <v>518</v>
      </c>
      <c r="J31" s="153" t="s">
        <v>535</v>
      </c>
      <c r="K31" s="153" t="s">
        <v>466</v>
      </c>
      <c r="L31" s="153" t="s">
        <v>466</v>
      </c>
      <c r="M31" s="155" t="s">
        <v>466</v>
      </c>
      <c r="N31" s="155" t="s">
        <v>466</v>
      </c>
      <c r="O31" s="153" t="s">
        <v>466</v>
      </c>
      <c r="P31" s="153" t="s">
        <v>466</v>
      </c>
      <c r="Q31" s="153" t="s">
        <v>528</v>
      </c>
    </row>
    <row r="32" spans="1:17" ht="29.25" customHeight="1">
      <c r="A32" s="164">
        <v>26</v>
      </c>
      <c r="B32" s="172" t="s">
        <v>126</v>
      </c>
      <c r="C32" s="172" t="s">
        <v>342</v>
      </c>
      <c r="D32" s="172" t="s">
        <v>39</v>
      </c>
      <c r="E32" s="145" t="s">
        <v>128</v>
      </c>
      <c r="F32" s="133">
        <v>2.38</v>
      </c>
      <c r="G32" s="141">
        <v>156.49760000000003</v>
      </c>
      <c r="H32" s="154" t="s">
        <v>466</v>
      </c>
      <c r="I32" s="153" t="s">
        <v>518</v>
      </c>
      <c r="J32" s="153" t="s">
        <v>536</v>
      </c>
      <c r="K32" s="153" t="s">
        <v>466</v>
      </c>
      <c r="L32" s="153" t="s">
        <v>466</v>
      </c>
      <c r="M32" s="155" t="s">
        <v>466</v>
      </c>
      <c r="N32" s="155" t="s">
        <v>466</v>
      </c>
      <c r="O32" s="153" t="s">
        <v>466</v>
      </c>
      <c r="P32" s="153" t="s">
        <v>466</v>
      </c>
      <c r="Q32" s="153" t="s">
        <v>528</v>
      </c>
    </row>
    <row r="33" spans="1:17" ht="29.25" customHeight="1">
      <c r="A33" s="164">
        <v>27</v>
      </c>
      <c r="B33" s="172" t="s">
        <v>133</v>
      </c>
      <c r="C33" s="172" t="s">
        <v>343</v>
      </c>
      <c r="D33" s="172" t="s">
        <v>362</v>
      </c>
      <c r="E33" s="145" t="s">
        <v>136</v>
      </c>
      <c r="F33" s="133">
        <v>13.4</v>
      </c>
      <c r="G33" s="141">
        <v>781.37919999999997</v>
      </c>
      <c r="H33" s="154" t="s">
        <v>466</v>
      </c>
      <c r="I33" s="154" t="s">
        <v>466</v>
      </c>
      <c r="J33" s="154" t="s">
        <v>466</v>
      </c>
      <c r="K33" s="154" t="s">
        <v>466</v>
      </c>
      <c r="L33" s="154" t="s">
        <v>466</v>
      </c>
      <c r="M33" s="159" t="s">
        <v>466</v>
      </c>
      <c r="N33" s="159" t="s">
        <v>466</v>
      </c>
      <c r="O33" s="154" t="s">
        <v>466</v>
      </c>
      <c r="P33" s="154" t="s">
        <v>466</v>
      </c>
      <c r="Q33" s="154"/>
    </row>
    <row r="34" spans="1:17" ht="29.25" customHeight="1">
      <c r="A34" s="164">
        <v>28</v>
      </c>
      <c r="B34" s="172" t="s">
        <v>40</v>
      </c>
      <c r="C34" s="172" t="s">
        <v>343</v>
      </c>
      <c r="D34" s="208" t="s">
        <v>424</v>
      </c>
      <c r="E34" s="134" t="s">
        <v>97</v>
      </c>
      <c r="F34" s="144">
        <v>2.5</v>
      </c>
      <c r="G34" s="141">
        <v>182.94</v>
      </c>
      <c r="H34" s="157" t="s">
        <v>466</v>
      </c>
      <c r="I34" s="157" t="s">
        <v>466</v>
      </c>
      <c r="J34" s="157" t="s">
        <v>466</v>
      </c>
      <c r="K34" s="157" t="s">
        <v>466</v>
      </c>
      <c r="L34" s="157" t="s">
        <v>466</v>
      </c>
      <c r="M34" s="157" t="s">
        <v>466</v>
      </c>
      <c r="N34" s="157" t="s">
        <v>466</v>
      </c>
      <c r="O34" s="157" t="s">
        <v>466</v>
      </c>
      <c r="P34" s="157" t="s">
        <v>466</v>
      </c>
      <c r="Q34" s="168"/>
    </row>
    <row r="35" spans="1:17" ht="29.25" customHeight="1">
      <c r="A35" s="164">
        <v>29</v>
      </c>
      <c r="B35" s="172" t="s">
        <v>40</v>
      </c>
      <c r="C35" s="172" t="s">
        <v>343</v>
      </c>
      <c r="D35" s="209"/>
      <c r="E35" s="134" t="s">
        <v>98</v>
      </c>
      <c r="F35" s="144">
        <v>1</v>
      </c>
      <c r="G35" s="141">
        <v>90.04</v>
      </c>
      <c r="H35" s="157" t="s">
        <v>466</v>
      </c>
      <c r="I35" s="157" t="s">
        <v>466</v>
      </c>
      <c r="J35" s="157" t="s">
        <v>466</v>
      </c>
      <c r="K35" s="157" t="s">
        <v>466</v>
      </c>
      <c r="L35" s="157" t="s">
        <v>466</v>
      </c>
      <c r="M35" s="157" t="s">
        <v>466</v>
      </c>
      <c r="N35" s="157" t="s">
        <v>466</v>
      </c>
      <c r="O35" s="168" t="s">
        <v>518</v>
      </c>
      <c r="P35" s="168" t="s">
        <v>518</v>
      </c>
      <c r="Q35" s="168"/>
    </row>
    <row r="36" spans="1:17" ht="29.25" customHeight="1">
      <c r="A36" s="164">
        <v>30</v>
      </c>
      <c r="B36" s="172" t="s">
        <v>40</v>
      </c>
      <c r="C36" s="172" t="s">
        <v>343</v>
      </c>
      <c r="D36" s="209"/>
      <c r="E36" s="134" t="s">
        <v>99</v>
      </c>
      <c r="F36" s="144">
        <v>4</v>
      </c>
      <c r="G36" s="141">
        <v>295.2</v>
      </c>
      <c r="H36" s="157" t="s">
        <v>466</v>
      </c>
      <c r="I36" s="157" t="s">
        <v>466</v>
      </c>
      <c r="J36" s="157" t="s">
        <v>466</v>
      </c>
      <c r="K36" s="157" t="s">
        <v>466</v>
      </c>
      <c r="L36" s="157" t="s">
        <v>466</v>
      </c>
      <c r="M36" s="157" t="s">
        <v>466</v>
      </c>
      <c r="N36" s="157" t="s">
        <v>466</v>
      </c>
      <c r="O36" s="168" t="s">
        <v>518</v>
      </c>
      <c r="P36" s="168" t="s">
        <v>518</v>
      </c>
      <c r="Q36" s="168"/>
    </row>
    <row r="37" spans="1:17" ht="29.25" customHeight="1">
      <c r="A37" s="164">
        <v>31</v>
      </c>
      <c r="B37" s="172" t="s">
        <v>40</v>
      </c>
      <c r="C37" s="172" t="s">
        <v>343</v>
      </c>
      <c r="D37" s="209"/>
      <c r="E37" s="134" t="s">
        <v>100</v>
      </c>
      <c r="F37" s="144">
        <v>4</v>
      </c>
      <c r="G37" s="141">
        <v>295.68</v>
      </c>
      <c r="H37" s="157" t="s">
        <v>466</v>
      </c>
      <c r="I37" s="157" t="s">
        <v>466</v>
      </c>
      <c r="J37" s="157" t="s">
        <v>466</v>
      </c>
      <c r="K37" s="157" t="s">
        <v>466</v>
      </c>
      <c r="L37" s="157" t="s">
        <v>466</v>
      </c>
      <c r="M37" s="157" t="s">
        <v>466</v>
      </c>
      <c r="N37" s="157" t="s">
        <v>466</v>
      </c>
      <c r="O37" s="168" t="s">
        <v>518</v>
      </c>
      <c r="P37" s="168" t="s">
        <v>518</v>
      </c>
      <c r="Q37" s="168"/>
    </row>
    <row r="38" spans="1:17" ht="29.25" customHeight="1">
      <c r="A38" s="164">
        <v>32</v>
      </c>
      <c r="B38" s="172" t="s">
        <v>40</v>
      </c>
      <c r="C38" s="172" t="s">
        <v>343</v>
      </c>
      <c r="D38" s="209"/>
      <c r="E38" s="134" t="s">
        <v>101</v>
      </c>
      <c r="F38" s="144">
        <v>2</v>
      </c>
      <c r="G38" s="141">
        <v>149.86000000000001</v>
      </c>
      <c r="H38" s="157" t="s">
        <v>466</v>
      </c>
      <c r="I38" s="157" t="s">
        <v>466</v>
      </c>
      <c r="J38" s="157" t="s">
        <v>466</v>
      </c>
      <c r="K38" s="157" t="s">
        <v>466</v>
      </c>
      <c r="L38" s="157" t="s">
        <v>466</v>
      </c>
      <c r="M38" s="157" t="s">
        <v>466</v>
      </c>
      <c r="N38" s="157" t="s">
        <v>466</v>
      </c>
      <c r="O38" s="157" t="s">
        <v>466</v>
      </c>
      <c r="P38" s="157" t="s">
        <v>466</v>
      </c>
      <c r="Q38" s="168"/>
    </row>
    <row r="39" spans="1:17" ht="29.25" customHeight="1">
      <c r="A39" s="164">
        <v>33</v>
      </c>
      <c r="B39" s="172" t="s">
        <v>40</v>
      </c>
      <c r="C39" s="172" t="s">
        <v>343</v>
      </c>
      <c r="D39" s="209"/>
      <c r="E39" s="134" t="s">
        <v>102</v>
      </c>
      <c r="F39" s="144">
        <v>2.5</v>
      </c>
      <c r="G39" s="141">
        <v>183.21</v>
      </c>
      <c r="H39" s="157" t="s">
        <v>466</v>
      </c>
      <c r="I39" s="157" t="s">
        <v>466</v>
      </c>
      <c r="J39" s="157" t="s">
        <v>466</v>
      </c>
      <c r="K39" s="157" t="s">
        <v>466</v>
      </c>
      <c r="L39" s="157" t="s">
        <v>466</v>
      </c>
      <c r="M39" s="157" t="s">
        <v>466</v>
      </c>
      <c r="N39" s="157" t="s">
        <v>466</v>
      </c>
      <c r="O39" s="168" t="s">
        <v>518</v>
      </c>
      <c r="P39" s="168" t="s">
        <v>518</v>
      </c>
      <c r="Q39" s="168"/>
    </row>
    <row r="40" spans="1:17" ht="29.25" customHeight="1">
      <c r="A40" s="164">
        <v>34</v>
      </c>
      <c r="B40" s="172" t="s">
        <v>40</v>
      </c>
      <c r="C40" s="172" t="s">
        <v>343</v>
      </c>
      <c r="D40" s="209"/>
      <c r="E40" s="134" t="s">
        <v>103</v>
      </c>
      <c r="F40" s="144">
        <v>1</v>
      </c>
      <c r="G40" s="141">
        <v>84.45</v>
      </c>
      <c r="H40" s="157" t="s">
        <v>466</v>
      </c>
      <c r="I40" s="157" t="s">
        <v>466</v>
      </c>
      <c r="J40" s="157" t="s">
        <v>466</v>
      </c>
      <c r="K40" s="157" t="s">
        <v>466</v>
      </c>
      <c r="L40" s="157" t="s">
        <v>466</v>
      </c>
      <c r="M40" s="157" t="s">
        <v>466</v>
      </c>
      <c r="N40" s="157" t="s">
        <v>466</v>
      </c>
      <c r="O40" s="168" t="s">
        <v>518</v>
      </c>
      <c r="P40" s="168" t="s">
        <v>518</v>
      </c>
      <c r="Q40" s="168"/>
    </row>
    <row r="41" spans="1:17" ht="29.25" customHeight="1">
      <c r="A41" s="164">
        <v>35</v>
      </c>
      <c r="B41" s="172" t="s">
        <v>40</v>
      </c>
      <c r="C41" s="172" t="s">
        <v>343</v>
      </c>
      <c r="D41" s="209"/>
      <c r="E41" s="134" t="s">
        <v>104</v>
      </c>
      <c r="F41" s="144">
        <v>2.5</v>
      </c>
      <c r="G41" s="141">
        <v>190.68</v>
      </c>
      <c r="H41" s="157" t="s">
        <v>466</v>
      </c>
      <c r="I41" s="157" t="s">
        <v>466</v>
      </c>
      <c r="J41" s="157" t="s">
        <v>466</v>
      </c>
      <c r="K41" s="157" t="s">
        <v>466</v>
      </c>
      <c r="L41" s="157" t="s">
        <v>466</v>
      </c>
      <c r="M41" s="157" t="s">
        <v>466</v>
      </c>
      <c r="N41" s="157" t="s">
        <v>466</v>
      </c>
      <c r="O41" s="168" t="s">
        <v>518</v>
      </c>
      <c r="P41" s="168" t="s">
        <v>518</v>
      </c>
      <c r="Q41" s="168"/>
    </row>
    <row r="42" spans="1:17" ht="29.25" customHeight="1">
      <c r="A42" s="164">
        <v>36</v>
      </c>
      <c r="B42" s="172" t="s">
        <v>40</v>
      </c>
      <c r="C42" s="172" t="s">
        <v>343</v>
      </c>
      <c r="D42" s="209"/>
      <c r="E42" s="134" t="s">
        <v>105</v>
      </c>
      <c r="F42" s="144">
        <v>1</v>
      </c>
      <c r="G42" s="141">
        <v>73.64</v>
      </c>
      <c r="H42" s="157" t="s">
        <v>466</v>
      </c>
      <c r="I42" s="157" t="s">
        <v>466</v>
      </c>
      <c r="J42" s="157" t="s">
        <v>466</v>
      </c>
      <c r="K42" s="157" t="s">
        <v>466</v>
      </c>
      <c r="L42" s="157" t="s">
        <v>466</v>
      </c>
      <c r="M42" s="157" t="s">
        <v>466</v>
      </c>
      <c r="N42" s="157" t="s">
        <v>466</v>
      </c>
      <c r="O42" s="168" t="s">
        <v>518</v>
      </c>
      <c r="P42" s="168" t="s">
        <v>518</v>
      </c>
      <c r="Q42" s="168"/>
    </row>
    <row r="43" spans="1:17" ht="29.25" customHeight="1">
      <c r="A43" s="164">
        <v>37</v>
      </c>
      <c r="B43" s="172" t="s">
        <v>40</v>
      </c>
      <c r="C43" s="172" t="s">
        <v>343</v>
      </c>
      <c r="D43" s="209"/>
      <c r="E43" s="134" t="s">
        <v>106</v>
      </c>
      <c r="F43" s="144">
        <v>8</v>
      </c>
      <c r="G43" s="141">
        <v>550.67999999999995</v>
      </c>
      <c r="H43" s="157" t="s">
        <v>466</v>
      </c>
      <c r="I43" s="157" t="s">
        <v>466</v>
      </c>
      <c r="J43" s="157" t="s">
        <v>466</v>
      </c>
      <c r="K43" s="157" t="s">
        <v>466</v>
      </c>
      <c r="L43" s="157" t="s">
        <v>466</v>
      </c>
      <c r="M43" s="157" t="s">
        <v>466</v>
      </c>
      <c r="N43" s="157" t="s">
        <v>466</v>
      </c>
      <c r="O43" s="157" t="s">
        <v>466</v>
      </c>
      <c r="P43" s="157" t="s">
        <v>466</v>
      </c>
      <c r="Q43" s="168"/>
    </row>
    <row r="44" spans="1:17" ht="29.25" customHeight="1">
      <c r="A44" s="164">
        <v>38</v>
      </c>
      <c r="B44" s="172" t="s">
        <v>40</v>
      </c>
      <c r="C44" s="172" t="s">
        <v>343</v>
      </c>
      <c r="D44" s="209"/>
      <c r="E44" s="134" t="s">
        <v>107</v>
      </c>
      <c r="F44" s="144">
        <v>0.6</v>
      </c>
      <c r="G44" s="141">
        <v>47.1</v>
      </c>
      <c r="H44" s="157" t="s">
        <v>466</v>
      </c>
      <c r="I44" s="157" t="s">
        <v>466</v>
      </c>
      <c r="J44" s="157" t="s">
        <v>466</v>
      </c>
      <c r="K44" s="157" t="s">
        <v>466</v>
      </c>
      <c r="L44" s="157" t="s">
        <v>466</v>
      </c>
      <c r="M44" s="157" t="s">
        <v>466</v>
      </c>
      <c r="N44" s="157" t="s">
        <v>466</v>
      </c>
      <c r="O44" s="168" t="s">
        <v>518</v>
      </c>
      <c r="P44" s="168" t="s">
        <v>518</v>
      </c>
      <c r="Q44" s="168"/>
    </row>
    <row r="45" spans="1:17" ht="29.25" customHeight="1">
      <c r="A45" s="164">
        <v>39</v>
      </c>
      <c r="B45" s="172" t="s">
        <v>40</v>
      </c>
      <c r="C45" s="172" t="s">
        <v>343</v>
      </c>
      <c r="D45" s="209"/>
      <c r="E45" s="134" t="s">
        <v>108</v>
      </c>
      <c r="F45" s="144">
        <v>3.5</v>
      </c>
      <c r="G45" s="141">
        <v>264.41000000000003</v>
      </c>
      <c r="H45" s="157" t="s">
        <v>466</v>
      </c>
      <c r="I45" s="157" t="s">
        <v>466</v>
      </c>
      <c r="J45" s="157" t="s">
        <v>466</v>
      </c>
      <c r="K45" s="157" t="s">
        <v>466</v>
      </c>
      <c r="L45" s="157" t="s">
        <v>466</v>
      </c>
      <c r="M45" s="157" t="s">
        <v>466</v>
      </c>
      <c r="N45" s="157" t="s">
        <v>466</v>
      </c>
      <c r="O45" s="157" t="s">
        <v>466</v>
      </c>
      <c r="P45" s="157" t="s">
        <v>466</v>
      </c>
      <c r="Q45" s="168"/>
    </row>
    <row r="46" spans="1:17" ht="29.25" customHeight="1">
      <c r="A46" s="164">
        <v>40</v>
      </c>
      <c r="B46" s="172" t="s">
        <v>40</v>
      </c>
      <c r="C46" s="172" t="s">
        <v>343</v>
      </c>
      <c r="D46" s="210"/>
      <c r="E46" s="134" t="s">
        <v>109</v>
      </c>
      <c r="F46" s="144">
        <v>3</v>
      </c>
      <c r="G46" s="141">
        <v>229.89</v>
      </c>
      <c r="H46" s="157" t="s">
        <v>466</v>
      </c>
      <c r="I46" s="157" t="s">
        <v>466</v>
      </c>
      <c r="J46" s="157" t="s">
        <v>466</v>
      </c>
      <c r="K46" s="157" t="s">
        <v>466</v>
      </c>
      <c r="L46" s="157" t="s">
        <v>466</v>
      </c>
      <c r="M46" s="157" t="s">
        <v>466</v>
      </c>
      <c r="N46" s="157" t="s">
        <v>466</v>
      </c>
      <c r="O46" s="168" t="s">
        <v>518</v>
      </c>
      <c r="P46" s="168" t="s">
        <v>518</v>
      </c>
      <c r="Q46" s="168"/>
    </row>
    <row r="47" spans="1:17" ht="29.25" customHeight="1">
      <c r="A47" s="164">
        <v>41</v>
      </c>
      <c r="B47" s="172" t="s">
        <v>40</v>
      </c>
      <c r="C47" s="172" t="s">
        <v>343</v>
      </c>
      <c r="D47" s="172" t="s">
        <v>500</v>
      </c>
      <c r="E47" s="134" t="s">
        <v>502</v>
      </c>
      <c r="F47" s="144">
        <v>3.22</v>
      </c>
      <c r="G47" s="141"/>
      <c r="H47" s="157" t="s">
        <v>466</v>
      </c>
      <c r="I47" s="157" t="s">
        <v>466</v>
      </c>
      <c r="J47" s="157" t="s">
        <v>466</v>
      </c>
      <c r="K47" s="157" t="s">
        <v>466</v>
      </c>
      <c r="L47" s="157" t="s">
        <v>466</v>
      </c>
      <c r="M47" s="157" t="s">
        <v>466</v>
      </c>
      <c r="N47" s="157" t="s">
        <v>466</v>
      </c>
      <c r="O47" s="157" t="s">
        <v>466</v>
      </c>
      <c r="P47" s="157" t="s">
        <v>466</v>
      </c>
      <c r="Q47" s="168"/>
    </row>
    <row r="48" spans="1:17" ht="29.25" customHeight="1">
      <c r="A48" s="164">
        <v>42</v>
      </c>
      <c r="B48" s="172"/>
      <c r="C48" s="172"/>
      <c r="D48" s="172"/>
      <c r="E48" s="134" t="s">
        <v>503</v>
      </c>
      <c r="F48" s="144">
        <v>1.956</v>
      </c>
      <c r="G48" s="141"/>
      <c r="H48" s="157" t="s">
        <v>466</v>
      </c>
      <c r="I48" s="157" t="s">
        <v>466</v>
      </c>
      <c r="J48" s="157" t="s">
        <v>466</v>
      </c>
      <c r="K48" s="157" t="s">
        <v>466</v>
      </c>
      <c r="L48" s="157" t="s">
        <v>466</v>
      </c>
      <c r="M48" s="157" t="s">
        <v>466</v>
      </c>
      <c r="N48" s="157" t="s">
        <v>466</v>
      </c>
      <c r="O48" s="157" t="s">
        <v>466</v>
      </c>
      <c r="P48" s="157" t="s">
        <v>466</v>
      </c>
      <c r="Q48" s="168"/>
    </row>
    <row r="49" spans="1:17" ht="29.25" customHeight="1">
      <c r="A49" s="164">
        <v>43</v>
      </c>
      <c r="B49" s="172"/>
      <c r="C49" s="172"/>
      <c r="D49" s="172"/>
      <c r="E49" s="134" t="s">
        <v>504</v>
      </c>
      <c r="F49" s="144">
        <v>2.9</v>
      </c>
      <c r="G49" s="141"/>
      <c r="H49" s="157" t="s">
        <v>466</v>
      </c>
      <c r="I49" s="157" t="s">
        <v>466</v>
      </c>
      <c r="J49" s="157" t="s">
        <v>466</v>
      </c>
      <c r="K49" s="157" t="s">
        <v>466</v>
      </c>
      <c r="L49" s="157" t="s">
        <v>466</v>
      </c>
      <c r="M49" s="157" t="s">
        <v>466</v>
      </c>
      <c r="N49" s="157" t="s">
        <v>466</v>
      </c>
      <c r="O49" s="168" t="s">
        <v>518</v>
      </c>
      <c r="P49" s="168" t="s">
        <v>518</v>
      </c>
      <c r="Q49" s="168"/>
    </row>
    <row r="50" spans="1:17" ht="29.25" customHeight="1">
      <c r="A50" s="164">
        <v>44</v>
      </c>
      <c r="B50" s="172" t="s">
        <v>40</v>
      </c>
      <c r="C50" s="172" t="s">
        <v>343</v>
      </c>
      <c r="D50" s="172" t="s">
        <v>501</v>
      </c>
      <c r="E50" s="134" t="s">
        <v>505</v>
      </c>
      <c r="F50" s="144">
        <v>1.56</v>
      </c>
      <c r="G50" s="141"/>
      <c r="H50" s="157" t="s">
        <v>466</v>
      </c>
      <c r="I50" s="157" t="s">
        <v>466</v>
      </c>
      <c r="J50" s="157" t="s">
        <v>466</v>
      </c>
      <c r="K50" s="157" t="s">
        <v>466</v>
      </c>
      <c r="L50" s="157" t="s">
        <v>466</v>
      </c>
      <c r="M50" s="157" t="s">
        <v>466</v>
      </c>
      <c r="N50" s="157" t="s">
        <v>466</v>
      </c>
      <c r="O50" s="168" t="s">
        <v>518</v>
      </c>
      <c r="P50" s="168" t="s">
        <v>518</v>
      </c>
      <c r="Q50" s="168"/>
    </row>
    <row r="51" spans="1:17" ht="29.25" customHeight="1">
      <c r="A51" s="164">
        <v>45</v>
      </c>
      <c r="B51" s="172" t="s">
        <v>133</v>
      </c>
      <c r="C51" s="172" t="s">
        <v>344</v>
      </c>
      <c r="D51" s="172" t="s">
        <v>363</v>
      </c>
      <c r="E51" s="134" t="s">
        <v>139</v>
      </c>
      <c r="F51" s="137">
        <v>4.3499999999999996</v>
      </c>
      <c r="G51" s="141">
        <v>297.36</v>
      </c>
      <c r="H51" s="154" t="s">
        <v>466</v>
      </c>
      <c r="I51" s="153" t="s">
        <v>466</v>
      </c>
      <c r="J51" s="153" t="s">
        <v>466</v>
      </c>
      <c r="K51" s="154" t="s">
        <v>466</v>
      </c>
      <c r="L51" s="154" t="s">
        <v>466</v>
      </c>
      <c r="M51" s="159" t="s">
        <v>466</v>
      </c>
      <c r="N51" s="159" t="s">
        <v>466</v>
      </c>
      <c r="O51" s="154" t="s">
        <v>466</v>
      </c>
      <c r="P51" s="154" t="s">
        <v>466</v>
      </c>
      <c r="Q51" s="154"/>
    </row>
    <row r="52" spans="1:17" ht="29.25" customHeight="1">
      <c r="A52" s="164">
        <v>46</v>
      </c>
      <c r="B52" s="172" t="s">
        <v>40</v>
      </c>
      <c r="C52" s="172" t="s">
        <v>344</v>
      </c>
      <c r="D52" s="208" t="s">
        <v>43</v>
      </c>
      <c r="E52" s="140" t="s">
        <v>44</v>
      </c>
      <c r="F52" s="144">
        <v>2.0499999999999998</v>
      </c>
      <c r="G52" s="141">
        <v>143.55000000000001</v>
      </c>
      <c r="H52" s="157" t="s">
        <v>466</v>
      </c>
      <c r="I52" s="157" t="s">
        <v>466</v>
      </c>
      <c r="J52" s="157" t="s">
        <v>466</v>
      </c>
      <c r="K52" s="157" t="s">
        <v>466</v>
      </c>
      <c r="L52" s="157" t="s">
        <v>466</v>
      </c>
      <c r="M52" s="157" t="s">
        <v>466</v>
      </c>
      <c r="N52" s="157" t="s">
        <v>466</v>
      </c>
      <c r="O52" s="168" t="s">
        <v>518</v>
      </c>
      <c r="P52" s="168" t="s">
        <v>518</v>
      </c>
      <c r="Q52" s="168"/>
    </row>
    <row r="53" spans="1:17" ht="29.25" customHeight="1">
      <c r="A53" s="164">
        <v>47</v>
      </c>
      <c r="B53" s="172" t="s">
        <v>40</v>
      </c>
      <c r="C53" s="172" t="s">
        <v>344</v>
      </c>
      <c r="D53" s="209"/>
      <c r="E53" s="140" t="s">
        <v>45</v>
      </c>
      <c r="F53" s="144">
        <v>2.1</v>
      </c>
      <c r="G53" s="141">
        <v>126.08</v>
      </c>
      <c r="H53" s="157" t="s">
        <v>466</v>
      </c>
      <c r="I53" s="157" t="s">
        <v>466</v>
      </c>
      <c r="J53" s="157" t="s">
        <v>466</v>
      </c>
      <c r="K53" s="157" t="s">
        <v>466</v>
      </c>
      <c r="L53" s="157" t="s">
        <v>466</v>
      </c>
      <c r="M53" s="157" t="s">
        <v>466</v>
      </c>
      <c r="N53" s="157" t="s">
        <v>466</v>
      </c>
      <c r="O53" s="168" t="s">
        <v>518</v>
      </c>
      <c r="P53" s="168" t="s">
        <v>518</v>
      </c>
      <c r="Q53" s="168"/>
    </row>
    <row r="54" spans="1:17" ht="29.25" customHeight="1">
      <c r="A54" s="164">
        <v>48</v>
      </c>
      <c r="B54" s="172" t="s">
        <v>40</v>
      </c>
      <c r="C54" s="172" t="s">
        <v>344</v>
      </c>
      <c r="D54" s="210"/>
      <c r="E54" s="140" t="s">
        <v>46</v>
      </c>
      <c r="F54" s="144">
        <v>1.75</v>
      </c>
      <c r="G54" s="141">
        <v>118.99</v>
      </c>
      <c r="H54" s="157" t="s">
        <v>466</v>
      </c>
      <c r="I54" s="157" t="s">
        <v>466</v>
      </c>
      <c r="J54" s="157" t="s">
        <v>466</v>
      </c>
      <c r="K54" s="157" t="s">
        <v>466</v>
      </c>
      <c r="L54" s="157" t="s">
        <v>466</v>
      </c>
      <c r="M54" s="157" t="s">
        <v>466</v>
      </c>
      <c r="N54" s="157" t="s">
        <v>466</v>
      </c>
      <c r="O54" s="157" t="s">
        <v>466</v>
      </c>
      <c r="P54" s="157" t="s">
        <v>466</v>
      </c>
      <c r="Q54" s="168"/>
    </row>
    <row r="55" spans="1:17" ht="29.25" customHeight="1">
      <c r="A55" s="164">
        <v>49</v>
      </c>
      <c r="B55" s="172" t="s">
        <v>47</v>
      </c>
      <c r="C55" s="172" t="s">
        <v>47</v>
      </c>
      <c r="D55" s="208" t="s">
        <v>364</v>
      </c>
      <c r="E55" s="134" t="s">
        <v>141</v>
      </c>
      <c r="F55" s="137">
        <v>7</v>
      </c>
      <c r="G55" s="141">
        <v>442.26560000000001</v>
      </c>
      <c r="H55" s="154" t="s">
        <v>466</v>
      </c>
      <c r="I55" s="153" t="s">
        <v>466</v>
      </c>
      <c r="J55" s="153" t="s">
        <v>466</v>
      </c>
      <c r="K55" s="154" t="s">
        <v>466</v>
      </c>
      <c r="L55" s="154" t="s">
        <v>466</v>
      </c>
      <c r="M55" s="159" t="s">
        <v>466</v>
      </c>
      <c r="N55" s="159" t="s">
        <v>466</v>
      </c>
      <c r="O55" s="154" t="s">
        <v>466</v>
      </c>
      <c r="P55" s="154" t="s">
        <v>466</v>
      </c>
      <c r="Q55" s="154"/>
    </row>
    <row r="56" spans="1:17" ht="29.25" customHeight="1">
      <c r="A56" s="164">
        <v>50</v>
      </c>
      <c r="B56" s="172" t="s">
        <v>47</v>
      </c>
      <c r="C56" s="172" t="s">
        <v>47</v>
      </c>
      <c r="D56" s="209"/>
      <c r="E56" s="146" t="s">
        <v>142</v>
      </c>
      <c r="F56" s="148">
        <v>0.8</v>
      </c>
      <c r="G56" s="141">
        <v>66.270399999999995</v>
      </c>
      <c r="H56" s="154" t="s">
        <v>466</v>
      </c>
      <c r="I56" s="153" t="s">
        <v>466</v>
      </c>
      <c r="J56" s="153" t="s">
        <v>466</v>
      </c>
      <c r="K56" s="154" t="s">
        <v>466</v>
      </c>
      <c r="L56" s="154" t="s">
        <v>466</v>
      </c>
      <c r="M56" s="159" t="s">
        <v>466</v>
      </c>
      <c r="N56" s="159" t="s">
        <v>466</v>
      </c>
      <c r="O56" s="154" t="s">
        <v>518</v>
      </c>
      <c r="P56" s="154" t="s">
        <v>518</v>
      </c>
      <c r="Q56" s="154"/>
    </row>
    <row r="57" spans="1:17" ht="29.25" customHeight="1">
      <c r="A57" s="164">
        <v>51</v>
      </c>
      <c r="B57" s="172" t="s">
        <v>47</v>
      </c>
      <c r="C57" s="172" t="s">
        <v>47</v>
      </c>
      <c r="D57" s="208" t="s">
        <v>365</v>
      </c>
      <c r="E57" s="146" t="s">
        <v>145</v>
      </c>
      <c r="F57" s="148">
        <v>2.6</v>
      </c>
      <c r="G57" s="141">
        <v>250.82400000000001</v>
      </c>
      <c r="H57" s="154" t="s">
        <v>466</v>
      </c>
      <c r="I57" s="153" t="s">
        <v>518</v>
      </c>
      <c r="J57" s="153" t="s">
        <v>537</v>
      </c>
      <c r="K57" s="154" t="s">
        <v>518</v>
      </c>
      <c r="L57" s="154" t="s">
        <v>525</v>
      </c>
      <c r="M57" s="159" t="s">
        <v>466</v>
      </c>
      <c r="N57" s="159" t="s">
        <v>466</v>
      </c>
      <c r="O57" s="154" t="s">
        <v>518</v>
      </c>
      <c r="P57" s="154" t="s">
        <v>518</v>
      </c>
      <c r="Q57" s="153" t="s">
        <v>528</v>
      </c>
    </row>
    <row r="58" spans="1:17" ht="29.25" customHeight="1">
      <c r="A58" s="164">
        <v>52</v>
      </c>
      <c r="B58" s="172" t="s">
        <v>47</v>
      </c>
      <c r="C58" s="172" t="s">
        <v>47</v>
      </c>
      <c r="D58" s="210"/>
      <c r="E58" s="146" t="s">
        <v>146</v>
      </c>
      <c r="F58" s="148">
        <v>2.2000000000000002</v>
      </c>
      <c r="G58" s="141">
        <v>181.80960000000002</v>
      </c>
      <c r="H58" s="154" t="s">
        <v>466</v>
      </c>
      <c r="I58" s="153" t="s">
        <v>466</v>
      </c>
      <c r="J58" s="153" t="s">
        <v>466</v>
      </c>
      <c r="K58" s="153" t="s">
        <v>466</v>
      </c>
      <c r="L58" s="153" t="s">
        <v>466</v>
      </c>
      <c r="M58" s="155" t="s">
        <v>466</v>
      </c>
      <c r="N58" s="155" t="s">
        <v>466</v>
      </c>
      <c r="O58" s="153" t="s">
        <v>518</v>
      </c>
      <c r="P58" s="153" t="s">
        <v>518</v>
      </c>
      <c r="Q58" s="153"/>
    </row>
    <row r="59" spans="1:17" ht="29.25" customHeight="1">
      <c r="A59" s="164">
        <v>53</v>
      </c>
      <c r="B59" s="172" t="s">
        <v>149</v>
      </c>
      <c r="C59" s="172" t="s">
        <v>149</v>
      </c>
      <c r="D59" s="172" t="s">
        <v>367</v>
      </c>
      <c r="E59" s="147" t="s">
        <v>492</v>
      </c>
      <c r="F59" s="148">
        <v>4.8</v>
      </c>
      <c r="G59" s="141">
        <v>279.24959999999999</v>
      </c>
      <c r="H59" s="154" t="s">
        <v>518</v>
      </c>
      <c r="I59" s="154" t="s">
        <v>466</v>
      </c>
      <c r="J59" s="154" t="s">
        <v>466</v>
      </c>
      <c r="K59" s="154" t="s">
        <v>466</v>
      </c>
      <c r="L59" s="154" t="s">
        <v>466</v>
      </c>
      <c r="M59" s="159" t="s">
        <v>466</v>
      </c>
      <c r="N59" s="159" t="s">
        <v>466</v>
      </c>
      <c r="O59" s="154" t="s">
        <v>518</v>
      </c>
      <c r="P59" s="154" t="s">
        <v>518</v>
      </c>
      <c r="Q59" s="154"/>
    </row>
    <row r="60" spans="1:17" ht="29.25" customHeight="1">
      <c r="A60" s="164">
        <v>54</v>
      </c>
      <c r="B60" s="172" t="s">
        <v>49</v>
      </c>
      <c r="C60" s="172" t="s">
        <v>496</v>
      </c>
      <c r="D60" s="172" t="s">
        <v>51</v>
      </c>
      <c r="E60" s="140" t="s">
        <v>52</v>
      </c>
      <c r="F60" s="144">
        <v>4.5999999999999996</v>
      </c>
      <c r="G60" s="141">
        <v>357.58</v>
      </c>
      <c r="H60" s="157" t="s">
        <v>466</v>
      </c>
      <c r="I60" s="157" t="s">
        <v>466</v>
      </c>
      <c r="J60" s="157" t="s">
        <v>466</v>
      </c>
      <c r="K60" s="157" t="s">
        <v>466</v>
      </c>
      <c r="L60" s="157" t="s">
        <v>466</v>
      </c>
      <c r="M60" s="157" t="s">
        <v>466</v>
      </c>
      <c r="N60" s="157" t="s">
        <v>466</v>
      </c>
      <c r="O60" s="168" t="s">
        <v>518</v>
      </c>
      <c r="P60" s="168" t="s">
        <v>518</v>
      </c>
      <c r="Q60" s="168"/>
    </row>
    <row r="61" spans="1:17" ht="29.25" customHeight="1">
      <c r="A61" s="164">
        <v>55</v>
      </c>
      <c r="B61" s="172" t="s">
        <v>152</v>
      </c>
      <c r="C61" s="172" t="s">
        <v>152</v>
      </c>
      <c r="D61" s="208" t="s">
        <v>369</v>
      </c>
      <c r="E61" s="140" t="s">
        <v>156</v>
      </c>
      <c r="F61" s="150">
        <v>1.3</v>
      </c>
      <c r="G61" s="141">
        <v>104.7088</v>
      </c>
      <c r="H61" s="154" t="s">
        <v>466</v>
      </c>
      <c r="I61" s="108" t="s">
        <v>518</v>
      </c>
      <c r="J61" s="153" t="s">
        <v>538</v>
      </c>
      <c r="K61" s="108" t="s">
        <v>466</v>
      </c>
      <c r="L61" s="161" t="s">
        <v>466</v>
      </c>
      <c r="M61" s="76" t="s">
        <v>466</v>
      </c>
      <c r="N61" s="76" t="s">
        <v>466</v>
      </c>
      <c r="O61" s="108" t="s">
        <v>466</v>
      </c>
      <c r="P61" s="108" t="s">
        <v>466</v>
      </c>
      <c r="Q61" s="153" t="s">
        <v>528</v>
      </c>
    </row>
    <row r="62" spans="1:17" ht="29.25" customHeight="1">
      <c r="A62" s="164">
        <v>56</v>
      </c>
      <c r="B62" s="172" t="s">
        <v>152</v>
      </c>
      <c r="C62" s="172" t="s">
        <v>152</v>
      </c>
      <c r="D62" s="210"/>
      <c r="E62" s="140" t="s">
        <v>157</v>
      </c>
      <c r="F62" s="150">
        <v>1.4</v>
      </c>
      <c r="G62" s="141">
        <v>78.489599999999996</v>
      </c>
      <c r="H62" s="154" t="s">
        <v>466</v>
      </c>
      <c r="I62" s="153" t="s">
        <v>466</v>
      </c>
      <c r="J62" s="153" t="s">
        <v>466</v>
      </c>
      <c r="K62" s="153" t="s">
        <v>466</v>
      </c>
      <c r="L62" s="153" t="s">
        <v>466</v>
      </c>
      <c r="M62" s="155" t="s">
        <v>466</v>
      </c>
      <c r="N62" s="155" t="s">
        <v>466</v>
      </c>
      <c r="O62" s="153" t="s">
        <v>466</v>
      </c>
      <c r="P62" s="153" t="s">
        <v>466</v>
      </c>
      <c r="Q62" s="153"/>
    </row>
    <row r="63" spans="1:17" ht="29.25" customHeight="1">
      <c r="A63" s="164">
        <v>57</v>
      </c>
      <c r="B63" s="172" t="s">
        <v>152</v>
      </c>
      <c r="C63" s="172" t="s">
        <v>152</v>
      </c>
      <c r="D63" s="172" t="s">
        <v>368</v>
      </c>
      <c r="E63" s="147" t="s">
        <v>154</v>
      </c>
      <c r="F63" s="149">
        <v>4.25</v>
      </c>
      <c r="G63" s="141">
        <v>306.43200000000002</v>
      </c>
      <c r="H63" s="154" t="s">
        <v>466</v>
      </c>
      <c r="I63" s="108" t="s">
        <v>518</v>
      </c>
      <c r="J63" s="153" t="s">
        <v>539</v>
      </c>
      <c r="K63" s="108" t="s">
        <v>466</v>
      </c>
      <c r="L63" s="161" t="s">
        <v>466</v>
      </c>
      <c r="M63" s="76" t="s">
        <v>466</v>
      </c>
      <c r="N63" s="76" t="s">
        <v>466</v>
      </c>
      <c r="O63" s="108" t="s">
        <v>466</v>
      </c>
      <c r="P63" s="108" t="s">
        <v>466</v>
      </c>
      <c r="Q63" s="108" t="s">
        <v>519</v>
      </c>
    </row>
    <row r="64" spans="1:17" ht="29.25" customHeight="1">
      <c r="A64" s="164">
        <v>58</v>
      </c>
      <c r="B64" s="172" t="s">
        <v>158</v>
      </c>
      <c r="C64" s="172" t="s">
        <v>345</v>
      </c>
      <c r="D64" s="172" t="s">
        <v>370</v>
      </c>
      <c r="E64" s="140" t="s">
        <v>493</v>
      </c>
      <c r="F64" s="150">
        <v>2.15</v>
      </c>
      <c r="G64" s="141">
        <v>156.03840000000002</v>
      </c>
      <c r="H64" s="154" t="s">
        <v>466</v>
      </c>
      <c r="I64" s="153" t="s">
        <v>518</v>
      </c>
      <c r="J64" s="153" t="s">
        <v>540</v>
      </c>
      <c r="K64" s="153" t="s">
        <v>466</v>
      </c>
      <c r="L64" s="153" t="s">
        <v>466</v>
      </c>
      <c r="M64" s="155" t="s">
        <v>466</v>
      </c>
      <c r="N64" s="155" t="s">
        <v>466</v>
      </c>
      <c r="O64" s="153" t="s">
        <v>466</v>
      </c>
      <c r="P64" s="153" t="s">
        <v>466</v>
      </c>
      <c r="Q64" s="153" t="s">
        <v>528</v>
      </c>
    </row>
    <row r="65" spans="1:17" ht="29.25" customHeight="1">
      <c r="A65" s="164">
        <v>59</v>
      </c>
      <c r="B65" s="172" t="s">
        <v>158</v>
      </c>
      <c r="C65" s="172" t="s">
        <v>346</v>
      </c>
      <c r="D65" s="208" t="s">
        <v>371</v>
      </c>
      <c r="E65" s="140" t="s">
        <v>164</v>
      </c>
      <c r="F65" s="150">
        <v>2.9</v>
      </c>
      <c r="G65" s="141">
        <v>174.29439999999997</v>
      </c>
      <c r="H65" s="154" t="s">
        <v>466</v>
      </c>
      <c r="I65" s="153" t="s">
        <v>466</v>
      </c>
      <c r="J65" s="153" t="s">
        <v>466</v>
      </c>
      <c r="K65" s="153" t="s">
        <v>466</v>
      </c>
      <c r="L65" s="153" t="s">
        <v>466</v>
      </c>
      <c r="M65" s="155" t="s">
        <v>466</v>
      </c>
      <c r="N65" s="155" t="s">
        <v>466</v>
      </c>
      <c r="O65" s="153" t="s">
        <v>518</v>
      </c>
      <c r="P65" s="153" t="s">
        <v>518</v>
      </c>
      <c r="Q65" s="153"/>
    </row>
    <row r="66" spans="1:17" ht="29.25" customHeight="1">
      <c r="A66" s="164">
        <v>60</v>
      </c>
      <c r="B66" s="172" t="s">
        <v>158</v>
      </c>
      <c r="C66" s="172" t="s">
        <v>346</v>
      </c>
      <c r="D66" s="209"/>
      <c r="E66" s="140" t="s">
        <v>165</v>
      </c>
      <c r="F66" s="150">
        <v>1.7</v>
      </c>
      <c r="G66" s="141">
        <v>104.8768</v>
      </c>
      <c r="H66" s="154" t="s">
        <v>466</v>
      </c>
      <c r="I66" s="153" t="s">
        <v>466</v>
      </c>
      <c r="J66" s="153" t="s">
        <v>466</v>
      </c>
      <c r="K66" s="153" t="s">
        <v>466</v>
      </c>
      <c r="L66" s="162" t="s">
        <v>466</v>
      </c>
      <c r="M66" s="155" t="s">
        <v>466</v>
      </c>
      <c r="N66" s="155" t="s">
        <v>466</v>
      </c>
      <c r="O66" s="153" t="s">
        <v>518</v>
      </c>
      <c r="P66" s="153" t="s">
        <v>518</v>
      </c>
      <c r="Q66" s="153"/>
    </row>
    <row r="67" spans="1:17" ht="29.25" customHeight="1">
      <c r="A67" s="164">
        <v>61</v>
      </c>
      <c r="B67" s="172" t="s">
        <v>158</v>
      </c>
      <c r="C67" s="172" t="s">
        <v>346</v>
      </c>
      <c r="D67" s="210"/>
      <c r="E67" s="140" t="s">
        <v>166</v>
      </c>
      <c r="F67" s="137">
        <v>5.3</v>
      </c>
      <c r="G67" s="141">
        <v>314.33920000000001</v>
      </c>
      <c r="H67" s="154" t="s">
        <v>466</v>
      </c>
      <c r="I67" s="153" t="s">
        <v>466</v>
      </c>
      <c r="J67" s="153" t="s">
        <v>466</v>
      </c>
      <c r="K67" s="153" t="s">
        <v>466</v>
      </c>
      <c r="L67" s="153" t="s">
        <v>466</v>
      </c>
      <c r="M67" s="155" t="s">
        <v>466</v>
      </c>
      <c r="N67" s="155" t="s">
        <v>466</v>
      </c>
      <c r="O67" s="153" t="s">
        <v>466</v>
      </c>
      <c r="P67" s="153" t="s">
        <v>466</v>
      </c>
      <c r="Q67" s="153"/>
    </row>
    <row r="68" spans="1:17" ht="29.25" customHeight="1">
      <c r="A68" s="164">
        <v>62</v>
      </c>
      <c r="B68" s="172" t="s">
        <v>158</v>
      </c>
      <c r="C68" s="172" t="s">
        <v>346</v>
      </c>
      <c r="D68" s="208" t="s">
        <v>372</v>
      </c>
      <c r="E68" s="140" t="s">
        <v>168</v>
      </c>
      <c r="F68" s="137">
        <v>3.31</v>
      </c>
      <c r="G68" s="141">
        <v>202.4512</v>
      </c>
      <c r="H68" s="154" t="s">
        <v>466</v>
      </c>
      <c r="I68" s="153" t="s">
        <v>518</v>
      </c>
      <c r="J68" s="153" t="s">
        <v>541</v>
      </c>
      <c r="K68" s="153" t="s">
        <v>466</v>
      </c>
      <c r="L68" s="162" t="s">
        <v>466</v>
      </c>
      <c r="M68" s="155" t="s">
        <v>466</v>
      </c>
      <c r="N68" s="155" t="s">
        <v>466</v>
      </c>
      <c r="O68" s="153" t="s">
        <v>466</v>
      </c>
      <c r="P68" s="153" t="s">
        <v>466</v>
      </c>
      <c r="Q68" s="153" t="s">
        <v>528</v>
      </c>
    </row>
    <row r="69" spans="1:17" ht="29.25" customHeight="1">
      <c r="A69" s="164">
        <v>63</v>
      </c>
      <c r="B69" s="172" t="s">
        <v>158</v>
      </c>
      <c r="C69" s="172" t="s">
        <v>346</v>
      </c>
      <c r="D69" s="210"/>
      <c r="E69" s="140" t="s">
        <v>169</v>
      </c>
      <c r="F69" s="137">
        <v>1.26</v>
      </c>
      <c r="G69" s="141">
        <v>79.822399999999988</v>
      </c>
      <c r="H69" s="154" t="s">
        <v>466</v>
      </c>
      <c r="I69" s="153" t="s">
        <v>466</v>
      </c>
      <c r="J69" s="153" t="s">
        <v>466</v>
      </c>
      <c r="K69" s="153" t="s">
        <v>466</v>
      </c>
      <c r="L69" s="162" t="s">
        <v>466</v>
      </c>
      <c r="M69" s="155" t="s">
        <v>466</v>
      </c>
      <c r="N69" s="155" t="s">
        <v>466</v>
      </c>
      <c r="O69" s="153" t="s">
        <v>466</v>
      </c>
      <c r="P69" s="153" t="s">
        <v>466</v>
      </c>
      <c r="Q69" s="153"/>
    </row>
    <row r="70" spans="1:17" ht="29.25" customHeight="1">
      <c r="A70" s="164">
        <v>64</v>
      </c>
      <c r="B70" s="172" t="s">
        <v>174</v>
      </c>
      <c r="C70" s="172" t="s">
        <v>497</v>
      </c>
      <c r="D70" s="172" t="s">
        <v>374</v>
      </c>
      <c r="E70" s="94" t="s">
        <v>53</v>
      </c>
      <c r="F70" s="150">
        <v>9.1999999999999993</v>
      </c>
      <c r="G70" s="141">
        <v>624.63520000000005</v>
      </c>
      <c r="H70" s="154" t="s">
        <v>520</v>
      </c>
      <c r="I70" s="154" t="s">
        <v>518</v>
      </c>
      <c r="J70" s="154" t="s">
        <v>542</v>
      </c>
      <c r="K70" s="154" t="s">
        <v>466</v>
      </c>
      <c r="L70" s="154" t="s">
        <v>466</v>
      </c>
      <c r="M70" s="159" t="s">
        <v>466</v>
      </c>
      <c r="N70" s="159" t="s">
        <v>466</v>
      </c>
      <c r="O70" s="154" t="s">
        <v>466</v>
      </c>
      <c r="P70" s="154" t="s">
        <v>466</v>
      </c>
      <c r="Q70" s="153" t="s">
        <v>528</v>
      </c>
    </row>
    <row r="71" spans="1:17" ht="29.25" customHeight="1">
      <c r="A71" s="164">
        <v>65</v>
      </c>
      <c r="B71" s="172" t="s">
        <v>174</v>
      </c>
      <c r="C71" s="172" t="s">
        <v>497</v>
      </c>
      <c r="D71" s="208" t="s">
        <v>375</v>
      </c>
      <c r="E71" s="94" t="s">
        <v>54</v>
      </c>
      <c r="F71" s="150">
        <v>2.7</v>
      </c>
      <c r="G71" s="141">
        <v>204.47839999999999</v>
      </c>
      <c r="H71" s="154" t="s">
        <v>520</v>
      </c>
      <c r="I71" s="154" t="s">
        <v>518</v>
      </c>
      <c r="J71" s="154" t="s">
        <v>531</v>
      </c>
      <c r="K71" s="154" t="s">
        <v>466</v>
      </c>
      <c r="L71" s="154" t="s">
        <v>466</v>
      </c>
      <c r="M71" s="159" t="s">
        <v>466</v>
      </c>
      <c r="N71" s="159" t="s">
        <v>466</v>
      </c>
      <c r="O71" s="154" t="s">
        <v>466</v>
      </c>
      <c r="P71" s="154" t="s">
        <v>466</v>
      </c>
      <c r="Q71" s="153" t="s">
        <v>528</v>
      </c>
    </row>
    <row r="72" spans="1:17" ht="29.25" customHeight="1">
      <c r="A72" s="164">
        <v>66</v>
      </c>
      <c r="B72" s="172" t="s">
        <v>174</v>
      </c>
      <c r="C72" s="172" t="s">
        <v>497</v>
      </c>
      <c r="D72" s="210"/>
      <c r="E72" s="140" t="s">
        <v>55</v>
      </c>
      <c r="F72" s="150">
        <v>5.6</v>
      </c>
      <c r="G72" s="141">
        <v>384.74239999999998</v>
      </c>
      <c r="H72" s="154" t="s">
        <v>520</v>
      </c>
      <c r="I72" s="154" t="s">
        <v>518</v>
      </c>
      <c r="J72" s="154" t="s">
        <v>543</v>
      </c>
      <c r="K72" s="154" t="s">
        <v>466</v>
      </c>
      <c r="L72" s="154" t="s">
        <v>466</v>
      </c>
      <c r="M72" s="159" t="s">
        <v>466</v>
      </c>
      <c r="N72" s="159" t="s">
        <v>466</v>
      </c>
      <c r="O72" s="154" t="s">
        <v>466</v>
      </c>
      <c r="P72" s="154" t="s">
        <v>466</v>
      </c>
      <c r="Q72" s="153" t="s">
        <v>528</v>
      </c>
    </row>
    <row r="73" spans="1:17" ht="29.25" customHeight="1">
      <c r="A73" s="164">
        <v>67</v>
      </c>
      <c r="B73" s="172" t="s">
        <v>174</v>
      </c>
      <c r="C73" s="172" t="s">
        <v>497</v>
      </c>
      <c r="D73" s="176" t="s">
        <v>376</v>
      </c>
      <c r="E73" s="140" t="s">
        <v>179</v>
      </c>
      <c r="F73" s="150">
        <v>2.35</v>
      </c>
      <c r="G73" s="141">
        <v>132.13759999999999</v>
      </c>
      <c r="H73" s="154" t="s">
        <v>520</v>
      </c>
      <c r="I73" s="154" t="s">
        <v>518</v>
      </c>
      <c r="J73" s="154" t="s">
        <v>544</v>
      </c>
      <c r="K73" s="154" t="s">
        <v>466</v>
      </c>
      <c r="L73" s="154" t="s">
        <v>466</v>
      </c>
      <c r="M73" s="159" t="s">
        <v>466</v>
      </c>
      <c r="N73" s="159" t="s">
        <v>466</v>
      </c>
      <c r="O73" s="154" t="s">
        <v>466</v>
      </c>
      <c r="P73" s="154" t="s">
        <v>466</v>
      </c>
      <c r="Q73" s="153" t="s">
        <v>528</v>
      </c>
    </row>
    <row r="74" spans="1:17" ht="29.25" customHeight="1">
      <c r="A74" s="164">
        <v>68</v>
      </c>
      <c r="B74" s="172" t="s">
        <v>174</v>
      </c>
      <c r="C74" s="172" t="s">
        <v>498</v>
      </c>
      <c r="D74" s="172" t="s">
        <v>377</v>
      </c>
      <c r="E74" s="140" t="s">
        <v>183</v>
      </c>
      <c r="F74" s="150">
        <v>6.2</v>
      </c>
      <c r="G74" s="141">
        <v>428.3888</v>
      </c>
      <c r="H74" s="154" t="s">
        <v>520</v>
      </c>
      <c r="I74" s="153" t="s">
        <v>466</v>
      </c>
      <c r="J74" s="153" t="s">
        <v>466</v>
      </c>
      <c r="K74" s="154" t="s">
        <v>466</v>
      </c>
      <c r="L74" s="154" t="s">
        <v>466</v>
      </c>
      <c r="M74" s="159" t="s">
        <v>466</v>
      </c>
      <c r="N74" s="159" t="s">
        <v>466</v>
      </c>
      <c r="O74" s="154" t="s">
        <v>466</v>
      </c>
      <c r="P74" s="154" t="s">
        <v>466</v>
      </c>
      <c r="Q74" s="154"/>
    </row>
    <row r="75" spans="1:17" ht="29.25" customHeight="1">
      <c r="A75" s="164">
        <v>69</v>
      </c>
      <c r="B75" s="172" t="s">
        <v>174</v>
      </c>
      <c r="C75" s="172" t="s">
        <v>498</v>
      </c>
      <c r="D75" s="172" t="s">
        <v>378</v>
      </c>
      <c r="E75" s="140" t="s">
        <v>185</v>
      </c>
      <c r="F75" s="150">
        <v>6.5</v>
      </c>
      <c r="G75" s="141">
        <v>401.06080000000003</v>
      </c>
      <c r="H75" s="154" t="s">
        <v>520</v>
      </c>
      <c r="I75" s="153" t="s">
        <v>466</v>
      </c>
      <c r="J75" s="153" t="s">
        <v>466</v>
      </c>
      <c r="K75" s="154" t="s">
        <v>466</v>
      </c>
      <c r="L75" s="154" t="s">
        <v>466</v>
      </c>
      <c r="M75" s="159" t="s">
        <v>466</v>
      </c>
      <c r="N75" s="159" t="s">
        <v>466</v>
      </c>
      <c r="O75" s="154" t="s">
        <v>466</v>
      </c>
      <c r="P75" s="154" t="s">
        <v>466</v>
      </c>
      <c r="Q75" s="154"/>
    </row>
    <row r="76" spans="1:17" ht="29.25" customHeight="1">
      <c r="A76" s="164">
        <v>70</v>
      </c>
      <c r="B76" s="172" t="s">
        <v>174</v>
      </c>
      <c r="C76" s="172" t="s">
        <v>498</v>
      </c>
      <c r="D76" s="211" t="s">
        <v>380</v>
      </c>
      <c r="E76" s="94" t="s">
        <v>189</v>
      </c>
      <c r="F76" s="151">
        <v>2.83</v>
      </c>
      <c r="G76" s="141">
        <v>170.63200000000003</v>
      </c>
      <c r="H76" s="154" t="s">
        <v>520</v>
      </c>
      <c r="I76" s="153" t="s">
        <v>466</v>
      </c>
      <c r="J76" s="153" t="s">
        <v>466</v>
      </c>
      <c r="K76" s="154" t="s">
        <v>466</v>
      </c>
      <c r="L76" s="154" t="s">
        <v>466</v>
      </c>
      <c r="M76" s="159" t="s">
        <v>466</v>
      </c>
      <c r="N76" s="159" t="s">
        <v>466</v>
      </c>
      <c r="O76" s="154" t="s">
        <v>466</v>
      </c>
      <c r="P76" s="154" t="s">
        <v>466</v>
      </c>
      <c r="Q76" s="154"/>
    </row>
    <row r="77" spans="1:17" ht="29.25" customHeight="1">
      <c r="A77" s="164">
        <v>71</v>
      </c>
      <c r="B77" s="172" t="s">
        <v>174</v>
      </c>
      <c r="C77" s="172" t="s">
        <v>498</v>
      </c>
      <c r="D77" s="212"/>
      <c r="E77" s="140" t="s">
        <v>190</v>
      </c>
      <c r="F77" s="150">
        <v>5.35</v>
      </c>
      <c r="G77" s="141">
        <v>338.92320000000001</v>
      </c>
      <c r="H77" s="154" t="s">
        <v>520</v>
      </c>
      <c r="I77" s="153" t="s">
        <v>466</v>
      </c>
      <c r="J77" s="153" t="s">
        <v>466</v>
      </c>
      <c r="K77" s="154" t="s">
        <v>466</v>
      </c>
      <c r="L77" s="154" t="s">
        <v>466</v>
      </c>
      <c r="M77" s="159" t="s">
        <v>466</v>
      </c>
      <c r="N77" s="159" t="s">
        <v>466</v>
      </c>
      <c r="O77" s="154" t="s">
        <v>466</v>
      </c>
      <c r="P77" s="154" t="s">
        <v>466</v>
      </c>
      <c r="Q77" s="154"/>
    </row>
    <row r="78" spans="1:17" ht="29.25" customHeight="1">
      <c r="A78" s="164">
        <v>72</v>
      </c>
      <c r="B78" s="172" t="s">
        <v>191</v>
      </c>
      <c r="C78" s="172" t="s">
        <v>191</v>
      </c>
      <c r="D78" s="208" t="s">
        <v>381</v>
      </c>
      <c r="E78" s="140" t="s">
        <v>193</v>
      </c>
      <c r="F78" s="150">
        <v>4.78</v>
      </c>
      <c r="G78" s="141">
        <v>288.77856000000003</v>
      </c>
      <c r="H78" s="154" t="s">
        <v>520</v>
      </c>
      <c r="I78" s="153" t="s">
        <v>466</v>
      </c>
      <c r="J78" s="153" t="s">
        <v>466</v>
      </c>
      <c r="K78" s="154" t="s">
        <v>466</v>
      </c>
      <c r="L78" s="154" t="s">
        <v>466</v>
      </c>
      <c r="M78" s="159" t="s">
        <v>466</v>
      </c>
      <c r="N78" s="159" t="s">
        <v>466</v>
      </c>
      <c r="O78" s="154" t="s">
        <v>466</v>
      </c>
      <c r="P78" s="154" t="s">
        <v>466</v>
      </c>
      <c r="Q78" s="154"/>
    </row>
    <row r="79" spans="1:17" ht="29.25" customHeight="1">
      <c r="A79" s="164">
        <v>73</v>
      </c>
      <c r="B79" s="172" t="s">
        <v>191</v>
      </c>
      <c r="C79" s="172" t="s">
        <v>191</v>
      </c>
      <c r="D79" s="209"/>
      <c r="E79" s="134" t="s">
        <v>194</v>
      </c>
      <c r="F79" s="152">
        <v>2.6749999999999998</v>
      </c>
      <c r="G79" s="141">
        <v>150.76432</v>
      </c>
      <c r="H79" s="154" t="s">
        <v>520</v>
      </c>
      <c r="I79" s="153" t="s">
        <v>466</v>
      </c>
      <c r="J79" s="153" t="s">
        <v>466</v>
      </c>
      <c r="K79" s="154" t="s">
        <v>466</v>
      </c>
      <c r="L79" s="154" t="s">
        <v>466</v>
      </c>
      <c r="M79" s="159" t="s">
        <v>466</v>
      </c>
      <c r="N79" s="159" t="s">
        <v>466</v>
      </c>
      <c r="O79" s="154" t="s">
        <v>466</v>
      </c>
      <c r="P79" s="154" t="s">
        <v>466</v>
      </c>
      <c r="Q79" s="154"/>
    </row>
    <row r="80" spans="1:17" ht="29.25" customHeight="1">
      <c r="A80" s="164">
        <v>74</v>
      </c>
      <c r="B80" s="172" t="s">
        <v>191</v>
      </c>
      <c r="C80" s="172" t="s">
        <v>191</v>
      </c>
      <c r="D80" s="209"/>
      <c r="E80" s="134" t="s">
        <v>195</v>
      </c>
      <c r="F80" s="152">
        <v>2.95</v>
      </c>
      <c r="G80" s="141">
        <v>190.12</v>
      </c>
      <c r="H80" s="154" t="s">
        <v>520</v>
      </c>
      <c r="I80" s="153" t="s">
        <v>466</v>
      </c>
      <c r="J80" s="153" t="s">
        <v>466</v>
      </c>
      <c r="K80" s="154" t="s">
        <v>466</v>
      </c>
      <c r="L80" s="154" t="s">
        <v>466</v>
      </c>
      <c r="M80" s="159" t="s">
        <v>466</v>
      </c>
      <c r="N80" s="159" t="s">
        <v>466</v>
      </c>
      <c r="O80" s="154" t="s">
        <v>466</v>
      </c>
      <c r="P80" s="154" t="s">
        <v>466</v>
      </c>
      <c r="Q80" s="154"/>
    </row>
    <row r="81" spans="1:17" ht="29.25" customHeight="1">
      <c r="A81" s="164">
        <v>75</v>
      </c>
      <c r="B81" s="172" t="s">
        <v>191</v>
      </c>
      <c r="C81" s="172" t="s">
        <v>191</v>
      </c>
      <c r="D81" s="209"/>
      <c r="E81" s="134" t="s">
        <v>56</v>
      </c>
      <c r="F81" s="152">
        <v>2.0499999999999998</v>
      </c>
      <c r="G81" s="141">
        <v>164.04527999999999</v>
      </c>
      <c r="H81" s="154" t="s">
        <v>520</v>
      </c>
      <c r="I81" s="154" t="s">
        <v>518</v>
      </c>
      <c r="J81" s="153" t="s">
        <v>545</v>
      </c>
      <c r="K81" s="154" t="s">
        <v>466</v>
      </c>
      <c r="L81" s="154" t="s">
        <v>466</v>
      </c>
      <c r="M81" s="159" t="s">
        <v>466</v>
      </c>
      <c r="N81" s="159" t="s">
        <v>466</v>
      </c>
      <c r="O81" s="154" t="s">
        <v>466</v>
      </c>
      <c r="P81" s="154" t="s">
        <v>466</v>
      </c>
      <c r="Q81" s="153" t="s">
        <v>528</v>
      </c>
    </row>
    <row r="82" spans="1:17" ht="29.25" customHeight="1">
      <c r="A82" s="164">
        <v>76</v>
      </c>
      <c r="B82" s="172" t="s">
        <v>191</v>
      </c>
      <c r="C82" s="172" t="s">
        <v>191</v>
      </c>
      <c r="D82" s="210"/>
      <c r="E82" s="134" t="s">
        <v>57</v>
      </c>
      <c r="F82" s="152">
        <v>2.8</v>
      </c>
      <c r="G82" s="141">
        <v>232.72255999999999</v>
      </c>
      <c r="H82" s="154" t="s">
        <v>520</v>
      </c>
      <c r="I82" s="154" t="s">
        <v>518</v>
      </c>
      <c r="J82" s="153" t="s">
        <v>546</v>
      </c>
      <c r="K82" s="154" t="s">
        <v>466</v>
      </c>
      <c r="L82" s="154" t="s">
        <v>466</v>
      </c>
      <c r="M82" s="159" t="s">
        <v>466</v>
      </c>
      <c r="N82" s="159" t="s">
        <v>466</v>
      </c>
      <c r="O82" s="154" t="s">
        <v>466</v>
      </c>
      <c r="P82" s="154" t="s">
        <v>466</v>
      </c>
      <c r="Q82" s="153" t="s">
        <v>528</v>
      </c>
    </row>
    <row r="83" spans="1:17" ht="29.25" customHeight="1">
      <c r="A83" s="164">
        <v>77</v>
      </c>
      <c r="B83" s="172" t="s">
        <v>191</v>
      </c>
      <c r="C83" s="172" t="s">
        <v>191</v>
      </c>
      <c r="D83" s="172" t="s">
        <v>382</v>
      </c>
      <c r="E83" s="134" t="s">
        <v>197</v>
      </c>
      <c r="F83" s="152">
        <v>7.78</v>
      </c>
      <c r="G83" s="141">
        <v>490.67200000000003</v>
      </c>
      <c r="H83" s="154" t="s">
        <v>520</v>
      </c>
      <c r="I83" s="154" t="s">
        <v>518</v>
      </c>
      <c r="J83" s="153" t="s">
        <v>547</v>
      </c>
      <c r="K83" s="154" t="s">
        <v>466</v>
      </c>
      <c r="L83" s="154" t="s">
        <v>466</v>
      </c>
      <c r="M83" s="159" t="s">
        <v>466</v>
      </c>
      <c r="N83" s="159" t="s">
        <v>466</v>
      </c>
      <c r="O83" s="154" t="s">
        <v>518</v>
      </c>
      <c r="P83" s="154" t="s">
        <v>518</v>
      </c>
      <c r="Q83" s="153" t="s">
        <v>528</v>
      </c>
    </row>
    <row r="84" spans="1:17" ht="29.25" customHeight="1">
      <c r="A84" s="164">
        <v>78</v>
      </c>
      <c r="B84" s="172" t="s">
        <v>198</v>
      </c>
      <c r="C84" s="172" t="s">
        <v>349</v>
      </c>
      <c r="D84" s="208" t="s">
        <v>383</v>
      </c>
      <c r="E84" s="140" t="s">
        <v>201</v>
      </c>
      <c r="F84" s="150">
        <v>1.7</v>
      </c>
      <c r="G84" s="141">
        <v>99.467200000000005</v>
      </c>
      <c r="H84" s="154" t="s">
        <v>520</v>
      </c>
      <c r="I84" s="153" t="s">
        <v>466</v>
      </c>
      <c r="J84" s="153" t="s">
        <v>466</v>
      </c>
      <c r="K84" s="154" t="s">
        <v>466</v>
      </c>
      <c r="L84" s="154" t="s">
        <v>466</v>
      </c>
      <c r="M84" s="159" t="s">
        <v>466</v>
      </c>
      <c r="N84" s="159" t="s">
        <v>466</v>
      </c>
      <c r="O84" s="154" t="s">
        <v>466</v>
      </c>
      <c r="P84" s="154" t="s">
        <v>466</v>
      </c>
      <c r="Q84" s="154"/>
    </row>
    <row r="85" spans="1:17" ht="29.25" customHeight="1">
      <c r="A85" s="164">
        <v>79</v>
      </c>
      <c r="B85" s="172" t="s">
        <v>198</v>
      </c>
      <c r="C85" s="172" t="s">
        <v>349</v>
      </c>
      <c r="D85" s="210"/>
      <c r="E85" s="140" t="s">
        <v>202</v>
      </c>
      <c r="F85" s="143">
        <v>2.0499999999999998</v>
      </c>
      <c r="G85" s="141">
        <v>118.2272</v>
      </c>
      <c r="H85" s="154" t="s">
        <v>520</v>
      </c>
      <c r="I85" s="153" t="s">
        <v>466</v>
      </c>
      <c r="J85" s="153" t="s">
        <v>466</v>
      </c>
      <c r="K85" s="154" t="s">
        <v>466</v>
      </c>
      <c r="L85" s="154" t="s">
        <v>466</v>
      </c>
      <c r="M85" s="159" t="s">
        <v>466</v>
      </c>
      <c r="N85" s="159" t="s">
        <v>466</v>
      </c>
      <c r="O85" s="154" t="s">
        <v>466</v>
      </c>
      <c r="P85" s="154" t="s">
        <v>466</v>
      </c>
      <c r="Q85" s="154"/>
    </row>
    <row r="86" spans="1:17" ht="29.25" customHeight="1">
      <c r="A86" s="164">
        <v>80</v>
      </c>
      <c r="B86" s="172" t="s">
        <v>198</v>
      </c>
      <c r="C86" s="172" t="s">
        <v>349</v>
      </c>
      <c r="D86" s="172" t="s">
        <v>384</v>
      </c>
      <c r="E86" s="140" t="s">
        <v>204</v>
      </c>
      <c r="F86" s="143">
        <v>2.7</v>
      </c>
      <c r="G86" s="141">
        <v>158.91679999999999</v>
      </c>
      <c r="H86" s="154" t="s">
        <v>520</v>
      </c>
      <c r="I86" s="153" t="s">
        <v>466</v>
      </c>
      <c r="J86" s="153" t="s">
        <v>466</v>
      </c>
      <c r="K86" s="154" t="s">
        <v>466</v>
      </c>
      <c r="L86" s="154" t="s">
        <v>466</v>
      </c>
      <c r="M86" s="159" t="s">
        <v>466</v>
      </c>
      <c r="N86" s="159" t="s">
        <v>466</v>
      </c>
      <c r="O86" s="154" t="s">
        <v>466</v>
      </c>
      <c r="P86" s="154" t="s">
        <v>466</v>
      </c>
      <c r="Q86" s="154"/>
    </row>
    <row r="87" spans="1:17" ht="29.25" customHeight="1">
      <c r="A87" s="164">
        <v>81</v>
      </c>
      <c r="B87" s="172" t="s">
        <v>198</v>
      </c>
      <c r="C87" s="172" t="s">
        <v>349</v>
      </c>
      <c r="D87" s="208" t="s">
        <v>385</v>
      </c>
      <c r="E87" s="140" t="s">
        <v>206</v>
      </c>
      <c r="F87" s="133">
        <v>3.3</v>
      </c>
      <c r="G87" s="141">
        <v>231.56</v>
      </c>
      <c r="H87" s="154" t="s">
        <v>520</v>
      </c>
      <c r="I87" s="153" t="s">
        <v>466</v>
      </c>
      <c r="J87" s="153" t="s">
        <v>466</v>
      </c>
      <c r="K87" s="154" t="s">
        <v>466</v>
      </c>
      <c r="L87" s="154" t="s">
        <v>466</v>
      </c>
      <c r="M87" s="159" t="s">
        <v>466</v>
      </c>
      <c r="N87" s="159" t="s">
        <v>466</v>
      </c>
      <c r="O87" s="154" t="s">
        <v>518</v>
      </c>
      <c r="P87" s="154" t="s">
        <v>518</v>
      </c>
      <c r="Q87" s="154"/>
    </row>
    <row r="88" spans="1:17" ht="29.25" customHeight="1">
      <c r="A88" s="164">
        <v>82</v>
      </c>
      <c r="B88" s="172" t="s">
        <v>198</v>
      </c>
      <c r="C88" s="172" t="s">
        <v>349</v>
      </c>
      <c r="D88" s="210"/>
      <c r="E88" s="140" t="s">
        <v>207</v>
      </c>
      <c r="F88" s="133">
        <v>3.55</v>
      </c>
      <c r="G88" s="141">
        <v>270.62560000000002</v>
      </c>
      <c r="H88" s="154" t="s">
        <v>520</v>
      </c>
      <c r="I88" s="153" t="s">
        <v>466</v>
      </c>
      <c r="J88" s="153" t="s">
        <v>466</v>
      </c>
      <c r="K88" s="154" t="s">
        <v>466</v>
      </c>
      <c r="L88" s="154" t="s">
        <v>466</v>
      </c>
      <c r="M88" s="159" t="s">
        <v>466</v>
      </c>
      <c r="N88" s="159" t="s">
        <v>466</v>
      </c>
      <c r="O88" s="154" t="s">
        <v>466</v>
      </c>
      <c r="P88" s="154" t="s">
        <v>466</v>
      </c>
      <c r="Q88" s="154"/>
    </row>
    <row r="89" spans="1:17" ht="29.25" customHeight="1">
      <c r="A89" s="164">
        <v>83</v>
      </c>
      <c r="B89" s="172" t="s">
        <v>357</v>
      </c>
      <c r="C89" s="172" t="s">
        <v>349</v>
      </c>
      <c r="D89" s="172" t="s">
        <v>59</v>
      </c>
      <c r="E89" s="134" t="s">
        <v>511</v>
      </c>
      <c r="F89" s="144">
        <v>3</v>
      </c>
      <c r="G89" s="141">
        <v>141.81</v>
      </c>
      <c r="H89" s="157" t="s">
        <v>466</v>
      </c>
      <c r="I89" s="157" t="s">
        <v>466</v>
      </c>
      <c r="J89" s="157" t="s">
        <v>466</v>
      </c>
      <c r="K89" s="157" t="s">
        <v>466</v>
      </c>
      <c r="L89" s="157" t="s">
        <v>466</v>
      </c>
      <c r="M89" s="157" t="s">
        <v>466</v>
      </c>
      <c r="N89" s="157" t="s">
        <v>466</v>
      </c>
      <c r="O89" s="157" t="s">
        <v>466</v>
      </c>
      <c r="P89" s="157" t="s">
        <v>466</v>
      </c>
      <c r="Q89" s="168"/>
    </row>
    <row r="90" spans="1:17" ht="29.25" customHeight="1">
      <c r="A90" s="164">
        <v>84</v>
      </c>
      <c r="B90" s="172" t="s">
        <v>357</v>
      </c>
      <c r="C90" s="172" t="s">
        <v>499</v>
      </c>
      <c r="D90" s="172" t="s">
        <v>62</v>
      </c>
      <c r="E90" s="134" t="s">
        <v>63</v>
      </c>
      <c r="F90" s="144">
        <v>1.2</v>
      </c>
      <c r="G90" s="141">
        <v>143.66999999999999</v>
      </c>
      <c r="H90" s="157" t="s">
        <v>466</v>
      </c>
      <c r="I90" s="157" t="s">
        <v>466</v>
      </c>
      <c r="J90" s="157" t="s">
        <v>466</v>
      </c>
      <c r="K90" s="157" t="s">
        <v>466</v>
      </c>
      <c r="L90" s="157" t="s">
        <v>466</v>
      </c>
      <c r="M90" s="157" t="s">
        <v>466</v>
      </c>
      <c r="N90" s="157" t="s">
        <v>466</v>
      </c>
      <c r="O90" s="168" t="s">
        <v>518</v>
      </c>
      <c r="P90" s="168" t="s">
        <v>518</v>
      </c>
      <c r="Q90" s="168"/>
    </row>
    <row r="91" spans="1:17" ht="29.25" customHeight="1">
      <c r="A91" s="164">
        <v>85</v>
      </c>
      <c r="B91" s="172" t="s">
        <v>208</v>
      </c>
      <c r="C91" s="172" t="s">
        <v>350</v>
      </c>
      <c r="D91" s="172" t="s">
        <v>386</v>
      </c>
      <c r="E91" s="142" t="s">
        <v>211</v>
      </c>
      <c r="F91" s="133">
        <v>2.4</v>
      </c>
      <c r="G91" s="141">
        <v>167.7088</v>
      </c>
      <c r="H91" s="154" t="s">
        <v>520</v>
      </c>
      <c r="I91" s="153" t="s">
        <v>466</v>
      </c>
      <c r="J91" s="153" t="s">
        <v>466</v>
      </c>
      <c r="K91" s="154" t="s">
        <v>466</v>
      </c>
      <c r="L91" s="154" t="s">
        <v>466</v>
      </c>
      <c r="M91" s="159" t="s">
        <v>466</v>
      </c>
      <c r="N91" s="159" t="s">
        <v>466</v>
      </c>
      <c r="O91" s="154" t="s">
        <v>466</v>
      </c>
      <c r="P91" s="154" t="s">
        <v>466</v>
      </c>
      <c r="Q91" s="154"/>
    </row>
    <row r="92" spans="1:17" ht="29.25" customHeight="1">
      <c r="A92" s="164">
        <v>86</v>
      </c>
      <c r="B92" s="172" t="s">
        <v>208</v>
      </c>
      <c r="C92" s="172" t="s">
        <v>351</v>
      </c>
      <c r="D92" s="208" t="s">
        <v>387</v>
      </c>
      <c r="E92" s="142" t="s">
        <v>214</v>
      </c>
      <c r="F92" s="133">
        <v>3.2</v>
      </c>
      <c r="G92" s="141">
        <v>188.52960000000002</v>
      </c>
      <c r="H92" s="154" t="s">
        <v>520</v>
      </c>
      <c r="I92" s="153" t="s">
        <v>466</v>
      </c>
      <c r="J92" s="153" t="s">
        <v>466</v>
      </c>
      <c r="K92" s="154" t="s">
        <v>466</v>
      </c>
      <c r="L92" s="154" t="s">
        <v>466</v>
      </c>
      <c r="M92" s="159" t="s">
        <v>466</v>
      </c>
      <c r="N92" s="159" t="s">
        <v>466</v>
      </c>
      <c r="O92" s="154" t="s">
        <v>518</v>
      </c>
      <c r="P92" s="154" t="s">
        <v>518</v>
      </c>
      <c r="Q92" s="154"/>
    </row>
    <row r="93" spans="1:17" ht="29.25" customHeight="1">
      <c r="A93" s="164">
        <v>87</v>
      </c>
      <c r="B93" s="172" t="s">
        <v>208</v>
      </c>
      <c r="C93" s="172" t="s">
        <v>351</v>
      </c>
      <c r="D93" s="210"/>
      <c r="E93" s="142" t="s">
        <v>215</v>
      </c>
      <c r="F93" s="133">
        <v>4.9800000000000004</v>
      </c>
      <c r="G93" s="141">
        <v>261.81120000000004</v>
      </c>
      <c r="H93" s="154" t="s">
        <v>520</v>
      </c>
      <c r="I93" s="153" t="s">
        <v>466</v>
      </c>
      <c r="J93" s="153" t="s">
        <v>466</v>
      </c>
      <c r="K93" s="154" t="s">
        <v>466</v>
      </c>
      <c r="L93" s="154" t="s">
        <v>466</v>
      </c>
      <c r="M93" s="159" t="s">
        <v>466</v>
      </c>
      <c r="N93" s="159" t="s">
        <v>466</v>
      </c>
      <c r="O93" s="154" t="s">
        <v>466</v>
      </c>
      <c r="P93" s="154" t="s">
        <v>466</v>
      </c>
      <c r="Q93" s="154"/>
    </row>
    <row r="94" spans="1:17" ht="29.25" customHeight="1">
      <c r="A94" s="164">
        <v>88</v>
      </c>
      <c r="B94" s="172" t="s">
        <v>64</v>
      </c>
      <c r="C94" s="172" t="s">
        <v>351</v>
      </c>
      <c r="D94" s="172" t="s">
        <v>423</v>
      </c>
      <c r="E94" s="134" t="s">
        <v>96</v>
      </c>
      <c r="F94" s="144">
        <v>3.6</v>
      </c>
      <c r="G94" s="141">
        <v>330.02</v>
      </c>
      <c r="H94" s="157" t="s">
        <v>466</v>
      </c>
      <c r="I94" s="157" t="s">
        <v>466</v>
      </c>
      <c r="J94" s="157" t="s">
        <v>466</v>
      </c>
      <c r="K94" s="157" t="s">
        <v>466</v>
      </c>
      <c r="L94" s="157" t="s">
        <v>466</v>
      </c>
      <c r="M94" s="157" t="s">
        <v>466</v>
      </c>
      <c r="N94" s="157" t="s">
        <v>466</v>
      </c>
      <c r="O94" s="157" t="s">
        <v>466</v>
      </c>
      <c r="P94" s="157" t="s">
        <v>466</v>
      </c>
      <c r="Q94" s="168"/>
    </row>
    <row r="95" spans="1:17" ht="29.25" customHeight="1">
      <c r="A95" s="164">
        <v>89</v>
      </c>
      <c r="B95" s="172" t="s">
        <v>72</v>
      </c>
      <c r="C95" s="172" t="s">
        <v>72</v>
      </c>
      <c r="D95" s="208" t="s">
        <v>389</v>
      </c>
      <c r="E95" s="140" t="s">
        <v>220</v>
      </c>
      <c r="F95" s="150">
        <v>2.4</v>
      </c>
      <c r="G95" s="141">
        <v>195.69759999999999</v>
      </c>
      <c r="H95" s="154" t="s">
        <v>520</v>
      </c>
      <c r="I95" s="154" t="s">
        <v>466</v>
      </c>
      <c r="J95" s="154" t="s">
        <v>466</v>
      </c>
      <c r="K95" s="154" t="s">
        <v>466</v>
      </c>
      <c r="L95" s="154" t="s">
        <v>466</v>
      </c>
      <c r="M95" s="159" t="s">
        <v>466</v>
      </c>
      <c r="N95" s="159" t="s">
        <v>466</v>
      </c>
      <c r="O95" s="154" t="s">
        <v>466</v>
      </c>
      <c r="P95" s="154" t="s">
        <v>466</v>
      </c>
      <c r="Q95" s="154"/>
    </row>
    <row r="96" spans="1:17" s="167" customFormat="1" ht="29.25" customHeight="1">
      <c r="A96" s="164">
        <v>90</v>
      </c>
      <c r="B96" s="172" t="s">
        <v>72</v>
      </c>
      <c r="C96" s="172" t="s">
        <v>72</v>
      </c>
      <c r="D96" s="210"/>
      <c r="E96" s="140" t="s">
        <v>221</v>
      </c>
      <c r="F96" s="150">
        <v>2.8279999999999998</v>
      </c>
      <c r="G96" s="141">
        <v>214.2336</v>
      </c>
      <c r="H96" s="154" t="s">
        <v>520</v>
      </c>
      <c r="I96" s="154" t="s">
        <v>518</v>
      </c>
      <c r="J96" s="153" t="s">
        <v>548</v>
      </c>
      <c r="K96" s="154" t="s">
        <v>466</v>
      </c>
      <c r="L96" s="154" t="s">
        <v>466</v>
      </c>
      <c r="M96" s="159" t="s">
        <v>466</v>
      </c>
      <c r="N96" s="159" t="s">
        <v>466</v>
      </c>
      <c r="O96" s="154" t="s">
        <v>466</v>
      </c>
      <c r="P96" s="154" t="s">
        <v>466</v>
      </c>
      <c r="Q96" s="153" t="s">
        <v>528</v>
      </c>
    </row>
    <row r="97" spans="1:17" ht="29.25" customHeight="1">
      <c r="A97" s="164">
        <v>91</v>
      </c>
      <c r="B97" s="172" t="s">
        <v>72</v>
      </c>
      <c r="C97" s="172" t="s">
        <v>72</v>
      </c>
      <c r="D97" s="208" t="s">
        <v>390</v>
      </c>
      <c r="E97" s="140" t="s">
        <v>223</v>
      </c>
      <c r="F97" s="150">
        <v>1.32</v>
      </c>
      <c r="G97" s="141">
        <v>98.56</v>
      </c>
      <c r="H97" s="154" t="s">
        <v>520</v>
      </c>
      <c r="I97" s="153" t="s">
        <v>466</v>
      </c>
      <c r="J97" s="153" t="s">
        <v>466</v>
      </c>
      <c r="K97" s="153" t="s">
        <v>466</v>
      </c>
      <c r="L97" s="153" t="s">
        <v>466</v>
      </c>
      <c r="M97" s="155" t="s">
        <v>466</v>
      </c>
      <c r="N97" s="155" t="s">
        <v>466</v>
      </c>
      <c r="O97" s="153" t="s">
        <v>466</v>
      </c>
      <c r="P97" s="153" t="s">
        <v>466</v>
      </c>
      <c r="Q97" s="153"/>
    </row>
    <row r="98" spans="1:17" ht="29.25" customHeight="1">
      <c r="A98" s="164">
        <v>92</v>
      </c>
      <c r="B98" s="172" t="s">
        <v>72</v>
      </c>
      <c r="C98" s="172" t="s">
        <v>72</v>
      </c>
      <c r="D98" s="210"/>
      <c r="E98" s="140" t="s">
        <v>224</v>
      </c>
      <c r="F98" s="150">
        <v>0.52</v>
      </c>
      <c r="G98" s="141">
        <v>33.667200000000001</v>
      </c>
      <c r="H98" s="154" t="s">
        <v>520</v>
      </c>
      <c r="I98" s="153" t="s">
        <v>466</v>
      </c>
      <c r="J98" s="153" t="s">
        <v>466</v>
      </c>
      <c r="K98" s="153" t="s">
        <v>466</v>
      </c>
      <c r="L98" s="153" t="s">
        <v>466</v>
      </c>
      <c r="M98" s="155" t="s">
        <v>466</v>
      </c>
      <c r="N98" s="155" t="s">
        <v>466</v>
      </c>
      <c r="O98" s="153" t="s">
        <v>518</v>
      </c>
      <c r="P98" s="153" t="s">
        <v>518</v>
      </c>
      <c r="Q98" s="153"/>
    </row>
    <row r="99" spans="1:17" ht="29.25" customHeight="1">
      <c r="A99" s="164">
        <v>93</v>
      </c>
      <c r="B99" s="172" t="s">
        <v>73</v>
      </c>
      <c r="C99" s="172" t="s">
        <v>73</v>
      </c>
      <c r="D99" s="172" t="s">
        <v>74</v>
      </c>
      <c r="E99" s="140" t="s">
        <v>75</v>
      </c>
      <c r="F99" s="144">
        <v>5.5</v>
      </c>
      <c r="G99" s="141">
        <v>316.38</v>
      </c>
      <c r="H99" s="157" t="s">
        <v>466</v>
      </c>
      <c r="I99" s="157" t="s">
        <v>466</v>
      </c>
      <c r="J99" s="157" t="s">
        <v>466</v>
      </c>
      <c r="K99" s="157" t="s">
        <v>466</v>
      </c>
      <c r="L99" s="157" t="s">
        <v>466</v>
      </c>
      <c r="M99" s="157" t="s">
        <v>466</v>
      </c>
      <c r="N99" s="157" t="s">
        <v>466</v>
      </c>
      <c r="O99" s="157" t="s">
        <v>466</v>
      </c>
      <c r="P99" s="157" t="s">
        <v>466</v>
      </c>
      <c r="Q99" s="168"/>
    </row>
    <row r="100" spans="1:17" ht="29.25" customHeight="1">
      <c r="A100" s="164">
        <v>94</v>
      </c>
      <c r="B100" s="172" t="s">
        <v>227</v>
      </c>
      <c r="C100" s="172" t="s">
        <v>227</v>
      </c>
      <c r="D100" s="172" t="s">
        <v>391</v>
      </c>
      <c r="E100" s="140" t="s">
        <v>229</v>
      </c>
      <c r="F100" s="150">
        <v>5.15</v>
      </c>
      <c r="G100" s="141">
        <v>342.05920000000003</v>
      </c>
      <c r="H100" s="154" t="s">
        <v>520</v>
      </c>
      <c r="I100" s="153" t="s">
        <v>466</v>
      </c>
      <c r="J100" s="153" t="s">
        <v>466</v>
      </c>
      <c r="K100" s="154" t="s">
        <v>466</v>
      </c>
      <c r="L100" s="154" t="s">
        <v>466</v>
      </c>
      <c r="M100" s="159" t="s">
        <v>466</v>
      </c>
      <c r="N100" s="159" t="s">
        <v>466</v>
      </c>
      <c r="O100" s="154" t="s">
        <v>518</v>
      </c>
      <c r="P100" s="154" t="s">
        <v>518</v>
      </c>
      <c r="Q100" s="154"/>
    </row>
    <row r="101" spans="1:17" ht="29.25" customHeight="1">
      <c r="A101" s="164">
        <v>95</v>
      </c>
      <c r="B101" s="172" t="s">
        <v>230</v>
      </c>
      <c r="C101" s="172" t="s">
        <v>494</v>
      </c>
      <c r="D101" s="208" t="s">
        <v>392</v>
      </c>
      <c r="E101" s="134" t="s">
        <v>233</v>
      </c>
      <c r="F101" s="152">
        <v>2.8</v>
      </c>
      <c r="G101" s="141">
        <v>204.59040000000002</v>
      </c>
      <c r="H101" s="154" t="s">
        <v>520</v>
      </c>
      <c r="I101" s="153" t="s">
        <v>466</v>
      </c>
      <c r="J101" s="153" t="s">
        <v>466</v>
      </c>
      <c r="K101" s="154" t="s">
        <v>466</v>
      </c>
      <c r="L101" s="154" t="s">
        <v>466</v>
      </c>
      <c r="M101" s="159" t="s">
        <v>466</v>
      </c>
      <c r="N101" s="159" t="s">
        <v>466</v>
      </c>
      <c r="O101" s="154" t="s">
        <v>466</v>
      </c>
      <c r="P101" s="154" t="s">
        <v>466</v>
      </c>
      <c r="Q101" s="154"/>
    </row>
    <row r="102" spans="1:17" ht="29.25" customHeight="1">
      <c r="A102" s="164">
        <v>96</v>
      </c>
      <c r="B102" s="172" t="s">
        <v>230</v>
      </c>
      <c r="C102" s="172" t="s">
        <v>494</v>
      </c>
      <c r="D102" s="210"/>
      <c r="E102" s="134" t="s">
        <v>234</v>
      </c>
      <c r="F102" s="152">
        <v>4.05</v>
      </c>
      <c r="G102" s="141">
        <v>260.52320000000003</v>
      </c>
      <c r="H102" s="154" t="s">
        <v>520</v>
      </c>
      <c r="I102" s="153" t="s">
        <v>466</v>
      </c>
      <c r="J102" s="153" t="s">
        <v>466</v>
      </c>
      <c r="K102" s="154" t="s">
        <v>466</v>
      </c>
      <c r="L102" s="154" t="s">
        <v>466</v>
      </c>
      <c r="M102" s="159" t="s">
        <v>466</v>
      </c>
      <c r="N102" s="159" t="s">
        <v>466</v>
      </c>
      <c r="O102" s="154" t="s">
        <v>518</v>
      </c>
      <c r="P102" s="154" t="s">
        <v>518</v>
      </c>
      <c r="Q102" s="154"/>
    </row>
    <row r="103" spans="1:17" ht="29.25" customHeight="1">
      <c r="A103" s="164">
        <v>97</v>
      </c>
      <c r="B103" s="172" t="s">
        <v>230</v>
      </c>
      <c r="C103" s="172" t="s">
        <v>494</v>
      </c>
      <c r="D103" s="172" t="s">
        <v>393</v>
      </c>
      <c r="E103" s="134" t="s">
        <v>236</v>
      </c>
      <c r="F103" s="152">
        <v>5.25</v>
      </c>
      <c r="G103" s="141">
        <v>355.53280000000001</v>
      </c>
      <c r="H103" s="154" t="s">
        <v>520</v>
      </c>
      <c r="I103" s="153" t="s">
        <v>466</v>
      </c>
      <c r="J103" s="153" t="s">
        <v>466</v>
      </c>
      <c r="K103" s="154" t="s">
        <v>466</v>
      </c>
      <c r="L103" s="154" t="s">
        <v>466</v>
      </c>
      <c r="M103" s="159" t="s">
        <v>466</v>
      </c>
      <c r="N103" s="159" t="s">
        <v>466</v>
      </c>
      <c r="O103" s="154" t="s">
        <v>518</v>
      </c>
      <c r="P103" s="154" t="s">
        <v>518</v>
      </c>
      <c r="Q103" s="154"/>
    </row>
    <row r="104" spans="1:17" ht="29.25" customHeight="1">
      <c r="A104" s="164">
        <v>98</v>
      </c>
      <c r="B104" s="172" t="s">
        <v>230</v>
      </c>
      <c r="C104" s="172" t="s">
        <v>494</v>
      </c>
      <c r="D104" s="172" t="s">
        <v>394</v>
      </c>
      <c r="E104" s="134" t="s">
        <v>238</v>
      </c>
      <c r="F104" s="152">
        <v>4.5999999999999996</v>
      </c>
      <c r="G104" s="141">
        <v>254.3184</v>
      </c>
      <c r="H104" s="154" t="s">
        <v>520</v>
      </c>
      <c r="I104" s="153" t="s">
        <v>466</v>
      </c>
      <c r="J104" s="153" t="s">
        <v>466</v>
      </c>
      <c r="K104" s="154" t="s">
        <v>466</v>
      </c>
      <c r="L104" s="154" t="s">
        <v>466</v>
      </c>
      <c r="M104" s="159" t="s">
        <v>466</v>
      </c>
      <c r="N104" s="159" t="s">
        <v>466</v>
      </c>
      <c r="O104" s="154" t="s">
        <v>466</v>
      </c>
      <c r="P104" s="154" t="s">
        <v>466</v>
      </c>
      <c r="Q104" s="154"/>
    </row>
    <row r="105" spans="1:17" ht="29.25" customHeight="1">
      <c r="A105" s="164">
        <v>99</v>
      </c>
      <c r="B105" s="172" t="s">
        <v>230</v>
      </c>
      <c r="C105" s="172" t="s">
        <v>495</v>
      </c>
      <c r="D105" s="172" t="s">
        <v>396</v>
      </c>
      <c r="E105" s="134" t="s">
        <v>243</v>
      </c>
      <c r="F105" s="152">
        <v>3.29</v>
      </c>
      <c r="G105" s="141">
        <v>195.74239999999998</v>
      </c>
      <c r="H105" s="154" t="s">
        <v>520</v>
      </c>
      <c r="I105" s="153" t="s">
        <v>518</v>
      </c>
      <c r="J105" s="153" t="s">
        <v>530</v>
      </c>
      <c r="K105" s="108" t="s">
        <v>466</v>
      </c>
      <c r="L105" s="108" t="s">
        <v>466</v>
      </c>
      <c r="M105" s="76" t="s">
        <v>466</v>
      </c>
      <c r="N105" s="76" t="s">
        <v>466</v>
      </c>
      <c r="O105" s="108" t="s">
        <v>466</v>
      </c>
      <c r="P105" s="108" t="s">
        <v>466</v>
      </c>
      <c r="Q105" s="153" t="s">
        <v>528</v>
      </c>
    </row>
    <row r="106" spans="1:17" ht="29.25" customHeight="1">
      <c r="A106" s="164">
        <v>100</v>
      </c>
      <c r="B106" s="172" t="s">
        <v>76</v>
      </c>
      <c r="C106" s="172" t="s">
        <v>76</v>
      </c>
      <c r="D106" s="208" t="s">
        <v>77</v>
      </c>
      <c r="E106" s="140" t="s">
        <v>78</v>
      </c>
      <c r="F106" s="144">
        <v>1.1399999999999999</v>
      </c>
      <c r="G106" s="141">
        <v>53.49</v>
      </c>
      <c r="H106" s="157" t="s">
        <v>466</v>
      </c>
      <c r="I106" s="157" t="s">
        <v>466</v>
      </c>
      <c r="J106" s="157" t="s">
        <v>466</v>
      </c>
      <c r="K106" s="157" t="s">
        <v>466</v>
      </c>
      <c r="L106" s="157" t="s">
        <v>466</v>
      </c>
      <c r="M106" s="157" t="s">
        <v>466</v>
      </c>
      <c r="N106" s="157" t="s">
        <v>466</v>
      </c>
      <c r="O106" s="168" t="s">
        <v>518</v>
      </c>
      <c r="P106" s="168" t="s">
        <v>518</v>
      </c>
      <c r="Q106" s="168"/>
    </row>
    <row r="107" spans="1:17" ht="29.25" customHeight="1">
      <c r="A107" s="164">
        <v>101</v>
      </c>
      <c r="B107" s="172" t="s">
        <v>76</v>
      </c>
      <c r="C107" s="172" t="s">
        <v>76</v>
      </c>
      <c r="D107" s="209"/>
      <c r="E107" s="140" t="s">
        <v>79</v>
      </c>
      <c r="F107" s="144">
        <v>4.3499999999999996</v>
      </c>
      <c r="G107" s="141">
        <v>297.12</v>
      </c>
      <c r="H107" s="157" t="s">
        <v>466</v>
      </c>
      <c r="I107" s="157" t="s">
        <v>466</v>
      </c>
      <c r="J107" s="157" t="s">
        <v>466</v>
      </c>
      <c r="K107" s="157" t="s">
        <v>466</v>
      </c>
      <c r="L107" s="157" t="s">
        <v>466</v>
      </c>
      <c r="M107" s="157" t="s">
        <v>466</v>
      </c>
      <c r="N107" s="157" t="s">
        <v>466</v>
      </c>
      <c r="O107" s="168" t="s">
        <v>518</v>
      </c>
      <c r="P107" s="168" t="s">
        <v>518</v>
      </c>
      <c r="Q107" s="168"/>
    </row>
    <row r="108" spans="1:17" ht="29.25" customHeight="1">
      <c r="A108" s="164">
        <v>102</v>
      </c>
      <c r="B108" s="172" t="s">
        <v>76</v>
      </c>
      <c r="C108" s="172" t="s">
        <v>76</v>
      </c>
      <c r="D108" s="210"/>
      <c r="E108" s="140" t="s">
        <v>80</v>
      </c>
      <c r="F108" s="144">
        <v>1.7</v>
      </c>
      <c r="G108" s="141">
        <v>89.67</v>
      </c>
      <c r="H108" s="157" t="s">
        <v>466</v>
      </c>
      <c r="I108" s="157" t="s">
        <v>466</v>
      </c>
      <c r="J108" s="157" t="s">
        <v>466</v>
      </c>
      <c r="K108" s="157" t="s">
        <v>466</v>
      </c>
      <c r="L108" s="157" t="s">
        <v>466</v>
      </c>
      <c r="M108" s="157" t="s">
        <v>466</v>
      </c>
      <c r="N108" s="157" t="s">
        <v>466</v>
      </c>
      <c r="O108" s="168" t="s">
        <v>518</v>
      </c>
      <c r="P108" s="168" t="s">
        <v>518</v>
      </c>
      <c r="Q108" s="168"/>
    </row>
    <row r="109" spans="1:17" ht="29.25" customHeight="1">
      <c r="A109" s="164">
        <v>103</v>
      </c>
      <c r="B109" s="172" t="s">
        <v>76</v>
      </c>
      <c r="C109" s="172" t="s">
        <v>76</v>
      </c>
      <c r="D109" s="208" t="s">
        <v>81</v>
      </c>
      <c r="E109" s="140" t="s">
        <v>82</v>
      </c>
      <c r="F109" s="144">
        <v>1.48</v>
      </c>
      <c r="G109" s="141">
        <v>92.23</v>
      </c>
      <c r="H109" s="157" t="s">
        <v>466</v>
      </c>
      <c r="I109" s="157" t="s">
        <v>466</v>
      </c>
      <c r="J109" s="157" t="s">
        <v>466</v>
      </c>
      <c r="K109" s="157" t="s">
        <v>466</v>
      </c>
      <c r="L109" s="157" t="s">
        <v>466</v>
      </c>
      <c r="M109" s="157" t="s">
        <v>466</v>
      </c>
      <c r="N109" s="157" t="s">
        <v>466</v>
      </c>
      <c r="O109" s="168" t="s">
        <v>466</v>
      </c>
      <c r="P109" s="168" t="s">
        <v>466</v>
      </c>
      <c r="Q109" s="168"/>
    </row>
    <row r="110" spans="1:17" ht="29.25" customHeight="1">
      <c r="A110" s="164">
        <v>104</v>
      </c>
      <c r="B110" s="172" t="s">
        <v>76</v>
      </c>
      <c r="C110" s="172" t="s">
        <v>76</v>
      </c>
      <c r="D110" s="210"/>
      <c r="E110" s="140" t="s">
        <v>83</v>
      </c>
      <c r="F110" s="144">
        <v>7.48</v>
      </c>
      <c r="G110" s="141">
        <v>454.6</v>
      </c>
      <c r="H110" s="157" t="s">
        <v>466</v>
      </c>
      <c r="I110" s="157" t="s">
        <v>466</v>
      </c>
      <c r="J110" s="157" t="s">
        <v>466</v>
      </c>
      <c r="K110" s="157" t="s">
        <v>466</v>
      </c>
      <c r="L110" s="157" t="s">
        <v>466</v>
      </c>
      <c r="M110" s="157" t="s">
        <v>466</v>
      </c>
      <c r="N110" s="157" t="s">
        <v>466</v>
      </c>
      <c r="O110" s="168" t="s">
        <v>518</v>
      </c>
      <c r="P110" s="168" t="s">
        <v>518</v>
      </c>
      <c r="Q110" s="168"/>
    </row>
    <row r="111" spans="1:17" ht="29.25" customHeight="1">
      <c r="A111" s="164">
        <v>105</v>
      </c>
      <c r="B111" s="172" t="s">
        <v>76</v>
      </c>
      <c r="C111" s="172" t="s">
        <v>76</v>
      </c>
      <c r="D111" s="177"/>
      <c r="E111" s="140" t="s">
        <v>86</v>
      </c>
      <c r="F111" s="144">
        <v>1.8</v>
      </c>
      <c r="G111" s="141">
        <v>105.65</v>
      </c>
      <c r="H111" s="157" t="s">
        <v>466</v>
      </c>
      <c r="I111" s="157" t="s">
        <v>466</v>
      </c>
      <c r="J111" s="157" t="s">
        <v>466</v>
      </c>
      <c r="K111" s="157" t="s">
        <v>466</v>
      </c>
      <c r="L111" s="157" t="s">
        <v>466</v>
      </c>
      <c r="M111" s="157" t="s">
        <v>466</v>
      </c>
      <c r="N111" s="157" t="s">
        <v>466</v>
      </c>
      <c r="O111" s="168" t="s">
        <v>518</v>
      </c>
      <c r="P111" s="168" t="s">
        <v>518</v>
      </c>
      <c r="Q111" s="168"/>
    </row>
    <row r="112" spans="1:17" ht="29.25" customHeight="1">
      <c r="A112" s="164">
        <v>106</v>
      </c>
      <c r="B112" s="172" t="s">
        <v>76</v>
      </c>
      <c r="C112" s="172" t="s">
        <v>76</v>
      </c>
      <c r="D112" s="208" t="s">
        <v>87</v>
      </c>
      <c r="E112" s="140" t="s">
        <v>88</v>
      </c>
      <c r="F112" s="144">
        <v>6.9</v>
      </c>
      <c r="G112" s="141">
        <v>469.98</v>
      </c>
      <c r="H112" s="157" t="s">
        <v>466</v>
      </c>
      <c r="I112" s="157" t="s">
        <v>466</v>
      </c>
      <c r="J112" s="157" t="s">
        <v>466</v>
      </c>
      <c r="K112" s="157" t="s">
        <v>466</v>
      </c>
      <c r="L112" s="157" t="s">
        <v>466</v>
      </c>
      <c r="M112" s="157" t="s">
        <v>466</v>
      </c>
      <c r="N112" s="157" t="s">
        <v>466</v>
      </c>
      <c r="O112" s="168" t="s">
        <v>518</v>
      </c>
      <c r="P112" s="168" t="s">
        <v>518</v>
      </c>
      <c r="Q112" s="168"/>
    </row>
    <row r="113" spans="1:17" ht="29.25" customHeight="1">
      <c r="A113" s="164">
        <v>107</v>
      </c>
      <c r="B113" s="172" t="s">
        <v>76</v>
      </c>
      <c r="C113" s="172" t="s">
        <v>76</v>
      </c>
      <c r="D113" s="210"/>
      <c r="E113" s="140" t="s">
        <v>89</v>
      </c>
      <c r="F113" s="144">
        <v>4.22</v>
      </c>
      <c r="G113" s="141">
        <v>347.35</v>
      </c>
      <c r="H113" s="157" t="s">
        <v>466</v>
      </c>
      <c r="I113" s="157" t="s">
        <v>466</v>
      </c>
      <c r="J113" s="157" t="s">
        <v>466</v>
      </c>
      <c r="K113" s="157" t="s">
        <v>466</v>
      </c>
      <c r="L113" s="157" t="s">
        <v>466</v>
      </c>
      <c r="M113" s="157" t="s">
        <v>466</v>
      </c>
      <c r="N113" s="157" t="s">
        <v>466</v>
      </c>
      <c r="O113" s="168" t="s">
        <v>518</v>
      </c>
      <c r="P113" s="168" t="s">
        <v>518</v>
      </c>
      <c r="Q113" s="168"/>
    </row>
    <row r="114" spans="1:17" ht="29.25" customHeight="1">
      <c r="A114" s="164">
        <v>108</v>
      </c>
      <c r="B114" s="172" t="s">
        <v>244</v>
      </c>
      <c r="C114" s="172" t="s">
        <v>244</v>
      </c>
      <c r="D114" s="208" t="s">
        <v>397</v>
      </c>
      <c r="E114" s="134" t="s">
        <v>246</v>
      </c>
      <c r="F114" s="152">
        <v>2.35</v>
      </c>
      <c r="G114" s="141">
        <v>151.04320000000001</v>
      </c>
      <c r="H114" s="154" t="s">
        <v>520</v>
      </c>
      <c r="I114" s="153" t="s">
        <v>518</v>
      </c>
      <c r="J114" s="153" t="s">
        <v>549</v>
      </c>
      <c r="K114" s="153" t="s">
        <v>518</v>
      </c>
      <c r="L114" s="160" t="s">
        <v>526</v>
      </c>
      <c r="M114" s="155" t="s">
        <v>466</v>
      </c>
      <c r="N114" s="155" t="s">
        <v>466</v>
      </c>
      <c r="O114" s="153" t="s">
        <v>466</v>
      </c>
      <c r="P114" s="153" t="s">
        <v>466</v>
      </c>
      <c r="Q114" s="153" t="s">
        <v>528</v>
      </c>
    </row>
    <row r="115" spans="1:17" ht="29.25" customHeight="1">
      <c r="A115" s="164">
        <v>109</v>
      </c>
      <c r="B115" s="172" t="s">
        <v>244</v>
      </c>
      <c r="C115" s="172" t="s">
        <v>244</v>
      </c>
      <c r="D115" s="209"/>
      <c r="E115" s="140" t="s">
        <v>247</v>
      </c>
      <c r="F115" s="150">
        <v>3.21</v>
      </c>
      <c r="G115" s="141">
        <v>192.4384</v>
      </c>
      <c r="H115" s="154" t="s">
        <v>520</v>
      </c>
      <c r="I115" s="153" t="s">
        <v>466</v>
      </c>
      <c r="J115" s="153" t="s">
        <v>466</v>
      </c>
      <c r="K115" s="154" t="s">
        <v>466</v>
      </c>
      <c r="L115" s="154" t="s">
        <v>466</v>
      </c>
      <c r="M115" s="159" t="s">
        <v>466</v>
      </c>
      <c r="N115" s="159" t="s">
        <v>466</v>
      </c>
      <c r="O115" s="154" t="s">
        <v>466</v>
      </c>
      <c r="P115" s="154" t="s">
        <v>466</v>
      </c>
      <c r="Q115" s="154"/>
    </row>
    <row r="116" spans="1:17" ht="29.25" customHeight="1">
      <c r="A116" s="164">
        <v>110</v>
      </c>
      <c r="B116" s="172" t="s">
        <v>244</v>
      </c>
      <c r="C116" s="172" t="s">
        <v>244</v>
      </c>
      <c r="D116" s="210"/>
      <c r="E116" s="140" t="s">
        <v>249</v>
      </c>
      <c r="F116" s="150">
        <v>2.4</v>
      </c>
      <c r="G116" s="141">
        <v>161.96319999999997</v>
      </c>
      <c r="H116" s="154" t="s">
        <v>520</v>
      </c>
      <c r="I116" s="154" t="s">
        <v>466</v>
      </c>
      <c r="J116" s="154" t="s">
        <v>466</v>
      </c>
      <c r="K116" s="154" t="s">
        <v>466</v>
      </c>
      <c r="L116" s="154" t="s">
        <v>466</v>
      </c>
      <c r="M116" s="159" t="s">
        <v>466</v>
      </c>
      <c r="N116" s="159" t="s">
        <v>466</v>
      </c>
      <c r="O116" s="154" t="s">
        <v>466</v>
      </c>
      <c r="P116" s="154" t="s">
        <v>466</v>
      </c>
      <c r="Q116" s="154"/>
    </row>
    <row r="117" spans="1:17" ht="29.25" customHeight="1">
      <c r="A117" s="164">
        <v>111</v>
      </c>
      <c r="B117" s="172" t="s">
        <v>244</v>
      </c>
      <c r="C117" s="172" t="s">
        <v>244</v>
      </c>
      <c r="D117" s="208" t="s">
        <v>398</v>
      </c>
      <c r="E117" s="140" t="s">
        <v>251</v>
      </c>
      <c r="F117" s="150">
        <v>6.4</v>
      </c>
      <c r="G117" s="141">
        <v>393.81439999999998</v>
      </c>
      <c r="H117" s="154" t="s">
        <v>520</v>
      </c>
      <c r="I117" s="153" t="s">
        <v>466</v>
      </c>
      <c r="J117" s="153" t="s">
        <v>466</v>
      </c>
      <c r="K117" s="153" t="s">
        <v>466</v>
      </c>
      <c r="L117" s="162" t="s">
        <v>466</v>
      </c>
      <c r="M117" s="155" t="s">
        <v>466</v>
      </c>
      <c r="N117" s="155" t="s">
        <v>466</v>
      </c>
      <c r="O117" s="153" t="s">
        <v>466</v>
      </c>
      <c r="P117" s="153" t="s">
        <v>466</v>
      </c>
      <c r="Q117" s="153" t="s">
        <v>521</v>
      </c>
    </row>
    <row r="118" spans="1:17" ht="29.25" customHeight="1">
      <c r="A118" s="164">
        <v>112</v>
      </c>
      <c r="B118" s="172" t="s">
        <v>244</v>
      </c>
      <c r="C118" s="172" t="s">
        <v>244</v>
      </c>
      <c r="D118" s="210"/>
      <c r="E118" s="134" t="s">
        <v>252</v>
      </c>
      <c r="F118" s="137">
        <v>3.96</v>
      </c>
      <c r="G118" s="141">
        <v>254.22880000000001</v>
      </c>
      <c r="H118" s="154" t="s">
        <v>520</v>
      </c>
      <c r="I118" s="153" t="s">
        <v>466</v>
      </c>
      <c r="J118" s="153" t="s">
        <v>466</v>
      </c>
      <c r="K118" s="154" t="s">
        <v>466</v>
      </c>
      <c r="L118" s="154" t="s">
        <v>466</v>
      </c>
      <c r="M118" s="159" t="s">
        <v>466</v>
      </c>
      <c r="N118" s="159" t="s">
        <v>466</v>
      </c>
      <c r="O118" s="154" t="s">
        <v>466</v>
      </c>
      <c r="P118" s="154" t="s">
        <v>466</v>
      </c>
      <c r="Q118" s="154"/>
    </row>
    <row r="119" spans="1:17" ht="29.25" customHeight="1">
      <c r="A119" s="164">
        <v>113</v>
      </c>
      <c r="B119" s="172" t="s">
        <v>244</v>
      </c>
      <c r="C119" s="172" t="s">
        <v>244</v>
      </c>
      <c r="D119" s="208" t="s">
        <v>399</v>
      </c>
      <c r="E119" s="140" t="s">
        <v>254</v>
      </c>
      <c r="F119" s="150">
        <v>5.85</v>
      </c>
      <c r="G119" s="141">
        <v>364.63839999999999</v>
      </c>
      <c r="H119" s="154" t="s">
        <v>520</v>
      </c>
      <c r="I119" s="153" t="s">
        <v>466</v>
      </c>
      <c r="J119" s="153" t="s">
        <v>466</v>
      </c>
      <c r="K119" s="154" t="s">
        <v>466</v>
      </c>
      <c r="L119" s="154" t="s">
        <v>466</v>
      </c>
      <c r="M119" s="159" t="s">
        <v>466</v>
      </c>
      <c r="N119" s="159" t="s">
        <v>466</v>
      </c>
      <c r="O119" s="154" t="s">
        <v>466</v>
      </c>
      <c r="P119" s="154" t="s">
        <v>466</v>
      </c>
      <c r="Q119" s="154"/>
    </row>
    <row r="120" spans="1:17" ht="29.25" customHeight="1">
      <c r="A120" s="164">
        <v>114</v>
      </c>
      <c r="B120" s="172" t="s">
        <v>244</v>
      </c>
      <c r="C120" s="172" t="s">
        <v>244</v>
      </c>
      <c r="D120" s="210"/>
      <c r="E120" s="140" t="s">
        <v>255</v>
      </c>
      <c r="F120" s="150">
        <v>1.44</v>
      </c>
      <c r="G120" s="141">
        <v>96.499200000000016</v>
      </c>
      <c r="H120" s="154" t="s">
        <v>520</v>
      </c>
      <c r="I120" s="153" t="s">
        <v>518</v>
      </c>
      <c r="J120" s="153" t="s">
        <v>550</v>
      </c>
      <c r="K120" s="153" t="s">
        <v>466</v>
      </c>
      <c r="L120" s="153" t="s">
        <v>466</v>
      </c>
      <c r="M120" s="155" t="s">
        <v>466</v>
      </c>
      <c r="N120" s="155" t="s">
        <v>466</v>
      </c>
      <c r="O120" s="153" t="s">
        <v>518</v>
      </c>
      <c r="P120" s="153" t="s">
        <v>518</v>
      </c>
      <c r="Q120" s="153" t="s">
        <v>528</v>
      </c>
    </row>
    <row r="121" spans="1:17" ht="29.25" customHeight="1">
      <c r="A121" s="164">
        <v>115</v>
      </c>
      <c r="B121" s="172" t="s">
        <v>244</v>
      </c>
      <c r="C121" s="172" t="s">
        <v>244</v>
      </c>
      <c r="D121" s="213"/>
      <c r="E121" s="140" t="s">
        <v>258</v>
      </c>
      <c r="F121" s="150">
        <v>2.5499999999999998</v>
      </c>
      <c r="G121" s="141">
        <v>165.58080000000001</v>
      </c>
      <c r="H121" s="154" t="s">
        <v>520</v>
      </c>
      <c r="I121" s="153" t="s">
        <v>466</v>
      </c>
      <c r="J121" s="153" t="s">
        <v>466</v>
      </c>
      <c r="K121" s="154" t="s">
        <v>466</v>
      </c>
      <c r="L121" s="154" t="s">
        <v>466</v>
      </c>
      <c r="M121" s="159" t="s">
        <v>466</v>
      </c>
      <c r="N121" s="159" t="s">
        <v>466</v>
      </c>
      <c r="O121" s="154" t="s">
        <v>466</v>
      </c>
      <c r="P121" s="154" t="s">
        <v>466</v>
      </c>
      <c r="Q121" s="154"/>
    </row>
    <row r="122" spans="1:17" ht="29.25" customHeight="1">
      <c r="A122" s="164">
        <v>116</v>
      </c>
      <c r="B122" s="172" t="s">
        <v>244</v>
      </c>
      <c r="C122" s="172" t="s">
        <v>244</v>
      </c>
      <c r="D122" s="213"/>
      <c r="E122" s="140" t="s">
        <v>90</v>
      </c>
      <c r="F122" s="150">
        <v>2.6</v>
      </c>
      <c r="G122" s="141">
        <v>167.23839999999998</v>
      </c>
      <c r="H122" s="154" t="s">
        <v>520</v>
      </c>
      <c r="I122" s="153" t="s">
        <v>518</v>
      </c>
      <c r="J122" s="153" t="s">
        <v>551</v>
      </c>
      <c r="K122" s="153" t="s">
        <v>466</v>
      </c>
      <c r="L122" s="162" t="s">
        <v>466</v>
      </c>
      <c r="M122" s="155" t="s">
        <v>466</v>
      </c>
      <c r="N122" s="155" t="s">
        <v>466</v>
      </c>
      <c r="O122" s="153" t="s">
        <v>466</v>
      </c>
      <c r="P122" s="153" t="s">
        <v>466</v>
      </c>
      <c r="Q122" s="153" t="s">
        <v>528</v>
      </c>
    </row>
    <row r="123" spans="1:17" ht="29.25" customHeight="1">
      <c r="A123" s="164">
        <v>117</v>
      </c>
      <c r="B123" s="173" t="s">
        <v>244</v>
      </c>
      <c r="C123" s="173" t="s">
        <v>244</v>
      </c>
      <c r="D123" s="214"/>
      <c r="E123" s="140" t="s">
        <v>259</v>
      </c>
      <c r="F123" s="150">
        <v>3.2</v>
      </c>
      <c r="G123" s="141">
        <v>194.79039999999998</v>
      </c>
      <c r="H123" s="154" t="s">
        <v>520</v>
      </c>
      <c r="I123" s="153" t="s">
        <v>466</v>
      </c>
      <c r="J123" s="153" t="s">
        <v>466</v>
      </c>
      <c r="K123" s="154" t="s">
        <v>466</v>
      </c>
      <c r="L123" s="154" t="s">
        <v>466</v>
      </c>
      <c r="M123" s="159" t="s">
        <v>466</v>
      </c>
      <c r="N123" s="159" t="s">
        <v>466</v>
      </c>
      <c r="O123" s="154" t="s">
        <v>466</v>
      </c>
      <c r="P123" s="154" t="s">
        <v>466</v>
      </c>
      <c r="Q123" s="154"/>
    </row>
    <row r="124" spans="1:17" ht="29.25" customHeight="1">
      <c r="A124" s="164">
        <v>118</v>
      </c>
      <c r="B124" s="172" t="s">
        <v>260</v>
      </c>
      <c r="C124" s="172" t="s">
        <v>354</v>
      </c>
      <c r="D124" s="208" t="s">
        <v>401</v>
      </c>
      <c r="E124" s="142" t="s">
        <v>263</v>
      </c>
      <c r="F124" s="143">
        <v>2.48</v>
      </c>
      <c r="G124" s="141">
        <v>194.62239999999997</v>
      </c>
      <c r="H124" s="154" t="s">
        <v>520</v>
      </c>
      <c r="I124" s="153" t="s">
        <v>518</v>
      </c>
      <c r="J124" s="153" t="s">
        <v>552</v>
      </c>
      <c r="K124" s="153" t="s">
        <v>466</v>
      </c>
      <c r="L124" s="162" t="s">
        <v>466</v>
      </c>
      <c r="M124" s="155" t="s">
        <v>466</v>
      </c>
      <c r="N124" s="155" t="s">
        <v>466</v>
      </c>
      <c r="O124" s="153" t="s">
        <v>466</v>
      </c>
      <c r="P124" s="153" t="s">
        <v>466</v>
      </c>
      <c r="Q124" s="153" t="s">
        <v>522</v>
      </c>
    </row>
    <row r="125" spans="1:17" ht="29.25" customHeight="1">
      <c r="A125" s="164">
        <v>119</v>
      </c>
      <c r="B125" s="172" t="s">
        <v>260</v>
      </c>
      <c r="C125" s="172" t="s">
        <v>354</v>
      </c>
      <c r="D125" s="209"/>
      <c r="E125" s="140" t="s">
        <v>264</v>
      </c>
      <c r="F125" s="150">
        <v>2.2599999999999998</v>
      </c>
      <c r="G125" s="141">
        <v>164.05759999999998</v>
      </c>
      <c r="H125" s="154" t="s">
        <v>520</v>
      </c>
      <c r="I125" s="154" t="s">
        <v>518</v>
      </c>
      <c r="J125" s="154" t="s">
        <v>553</v>
      </c>
      <c r="K125" s="154" t="s">
        <v>518</v>
      </c>
      <c r="L125" s="154" t="s">
        <v>527</v>
      </c>
      <c r="M125" s="159" t="s">
        <v>466</v>
      </c>
      <c r="N125" s="159" t="s">
        <v>466</v>
      </c>
      <c r="O125" s="154" t="s">
        <v>466</v>
      </c>
      <c r="P125" s="154" t="s">
        <v>466</v>
      </c>
      <c r="Q125" s="153" t="s">
        <v>522</v>
      </c>
    </row>
    <row r="126" spans="1:17" ht="29.25" customHeight="1">
      <c r="A126" s="164">
        <v>120</v>
      </c>
      <c r="B126" s="172" t="s">
        <v>260</v>
      </c>
      <c r="C126" s="172" t="s">
        <v>354</v>
      </c>
      <c r="D126" s="210"/>
      <c r="E126" s="140" t="s">
        <v>265</v>
      </c>
      <c r="F126" s="150">
        <v>4.05</v>
      </c>
      <c r="G126" s="141">
        <v>286.37279999999998</v>
      </c>
      <c r="H126" s="154" t="s">
        <v>520</v>
      </c>
      <c r="I126" s="154" t="s">
        <v>518</v>
      </c>
      <c r="J126" s="154" t="s">
        <v>554</v>
      </c>
      <c r="K126" s="154" t="s">
        <v>466</v>
      </c>
      <c r="L126" s="154" t="s">
        <v>466</v>
      </c>
      <c r="M126" s="159" t="s">
        <v>466</v>
      </c>
      <c r="N126" s="159" t="s">
        <v>466</v>
      </c>
      <c r="O126" s="154" t="s">
        <v>466</v>
      </c>
      <c r="P126" s="154" t="s">
        <v>466</v>
      </c>
      <c r="Q126" s="153" t="s">
        <v>522</v>
      </c>
    </row>
    <row r="127" spans="1:17" ht="29.25" customHeight="1">
      <c r="A127" s="164">
        <v>121</v>
      </c>
      <c r="B127" s="172" t="s">
        <v>260</v>
      </c>
      <c r="C127" s="172" t="s">
        <v>354</v>
      </c>
      <c r="D127" s="208" t="s">
        <v>402</v>
      </c>
      <c r="E127" s="140" t="s">
        <v>267</v>
      </c>
      <c r="F127" s="150">
        <v>3</v>
      </c>
      <c r="G127" s="141">
        <v>186.86080000000001</v>
      </c>
      <c r="H127" s="154" t="s">
        <v>520</v>
      </c>
      <c r="I127" s="154" t="s">
        <v>518</v>
      </c>
      <c r="J127" s="154" t="s">
        <v>555</v>
      </c>
      <c r="K127" s="154" t="s">
        <v>466</v>
      </c>
      <c r="L127" s="154" t="s">
        <v>466</v>
      </c>
      <c r="M127" s="159" t="s">
        <v>466</v>
      </c>
      <c r="N127" s="159" t="s">
        <v>466</v>
      </c>
      <c r="O127" s="154" t="s">
        <v>466</v>
      </c>
      <c r="P127" s="154" t="s">
        <v>466</v>
      </c>
      <c r="Q127" s="153" t="s">
        <v>522</v>
      </c>
    </row>
    <row r="128" spans="1:17" ht="29.25" customHeight="1">
      <c r="A128" s="164">
        <v>122</v>
      </c>
      <c r="B128" s="172" t="s">
        <v>260</v>
      </c>
      <c r="C128" s="172" t="s">
        <v>354</v>
      </c>
      <c r="D128" s="209"/>
      <c r="E128" s="140" t="s">
        <v>268</v>
      </c>
      <c r="F128" s="150">
        <v>2.1</v>
      </c>
      <c r="G128" s="141">
        <v>146.1712</v>
      </c>
      <c r="H128" s="154" t="s">
        <v>520</v>
      </c>
      <c r="I128" s="153" t="s">
        <v>466</v>
      </c>
      <c r="J128" s="153" t="s">
        <v>466</v>
      </c>
      <c r="K128" s="153" t="s">
        <v>466</v>
      </c>
      <c r="L128" s="153" t="s">
        <v>466</v>
      </c>
      <c r="M128" s="155" t="s">
        <v>466</v>
      </c>
      <c r="N128" s="155" t="s">
        <v>466</v>
      </c>
      <c r="O128" s="153" t="s">
        <v>466</v>
      </c>
      <c r="P128" s="153" t="s">
        <v>466</v>
      </c>
      <c r="Q128" s="153"/>
    </row>
    <row r="129" spans="1:17" ht="29.25" customHeight="1">
      <c r="A129" s="164">
        <v>123</v>
      </c>
      <c r="B129" s="172" t="s">
        <v>260</v>
      </c>
      <c r="C129" s="172" t="s">
        <v>354</v>
      </c>
      <c r="D129" s="210"/>
      <c r="E129" s="140" t="s">
        <v>269</v>
      </c>
      <c r="F129" s="150">
        <v>1.5</v>
      </c>
      <c r="G129" s="141">
        <v>101.248</v>
      </c>
      <c r="H129" s="154" t="s">
        <v>520</v>
      </c>
      <c r="I129" s="153" t="s">
        <v>466</v>
      </c>
      <c r="J129" s="153" t="s">
        <v>466</v>
      </c>
      <c r="K129" s="153" t="s">
        <v>466</v>
      </c>
      <c r="L129" s="153" t="s">
        <v>466</v>
      </c>
      <c r="M129" s="155" t="s">
        <v>466</v>
      </c>
      <c r="N129" s="155" t="s">
        <v>466</v>
      </c>
      <c r="O129" s="153" t="s">
        <v>466</v>
      </c>
      <c r="P129" s="153" t="s">
        <v>466</v>
      </c>
      <c r="Q129" s="153"/>
    </row>
    <row r="130" spans="1:17" ht="29.25" customHeight="1">
      <c r="A130" s="164">
        <v>124</v>
      </c>
      <c r="B130" s="172" t="s">
        <v>260</v>
      </c>
      <c r="C130" s="172" t="s">
        <v>355</v>
      </c>
      <c r="D130" s="208" t="s">
        <v>403</v>
      </c>
      <c r="E130" s="140" t="s">
        <v>272</v>
      </c>
      <c r="F130" s="150">
        <v>2.7</v>
      </c>
      <c r="G130" s="141">
        <v>187.68959999999998</v>
      </c>
      <c r="H130" s="154" t="s">
        <v>520</v>
      </c>
      <c r="I130" s="153" t="s">
        <v>466</v>
      </c>
      <c r="J130" s="153" t="s">
        <v>466</v>
      </c>
      <c r="K130" s="153" t="s">
        <v>466</v>
      </c>
      <c r="L130" s="153" t="s">
        <v>466</v>
      </c>
      <c r="M130" s="155" t="s">
        <v>466</v>
      </c>
      <c r="N130" s="155" t="s">
        <v>466</v>
      </c>
      <c r="O130" s="153" t="s">
        <v>466</v>
      </c>
      <c r="P130" s="153" t="s">
        <v>466</v>
      </c>
      <c r="Q130" s="153"/>
    </row>
    <row r="131" spans="1:17" ht="29.25" customHeight="1">
      <c r="A131" s="164">
        <v>125</v>
      </c>
      <c r="B131" s="172" t="s">
        <v>260</v>
      </c>
      <c r="C131" s="172" t="s">
        <v>355</v>
      </c>
      <c r="D131" s="210"/>
      <c r="E131" s="140" t="s">
        <v>273</v>
      </c>
      <c r="F131" s="150">
        <v>2.7</v>
      </c>
      <c r="G131" s="141">
        <v>172.42399999999998</v>
      </c>
      <c r="H131" s="154" t="s">
        <v>520</v>
      </c>
      <c r="I131" s="153" t="s">
        <v>518</v>
      </c>
      <c r="J131" s="153" t="s">
        <v>556</v>
      </c>
      <c r="K131" s="153" t="s">
        <v>466</v>
      </c>
      <c r="L131" s="153" t="s">
        <v>466</v>
      </c>
      <c r="M131" s="155" t="s">
        <v>466</v>
      </c>
      <c r="N131" s="155" t="s">
        <v>466</v>
      </c>
      <c r="O131" s="153" t="s">
        <v>466</v>
      </c>
      <c r="P131" s="153" t="s">
        <v>466</v>
      </c>
      <c r="Q131" s="153" t="s">
        <v>522</v>
      </c>
    </row>
    <row r="132" spans="1:17" ht="29.25" customHeight="1">
      <c r="A132" s="164">
        <v>126</v>
      </c>
      <c r="B132" s="172" t="s">
        <v>260</v>
      </c>
      <c r="C132" s="172" t="s">
        <v>355</v>
      </c>
      <c r="D132" s="208" t="s">
        <v>404</v>
      </c>
      <c r="E132" s="140" t="s">
        <v>275</v>
      </c>
      <c r="F132" s="150">
        <v>2.7</v>
      </c>
      <c r="G132" s="141">
        <v>158.6816</v>
      </c>
      <c r="H132" s="154" t="s">
        <v>520</v>
      </c>
      <c r="I132" s="154" t="s">
        <v>518</v>
      </c>
      <c r="J132" s="154" t="s">
        <v>557</v>
      </c>
      <c r="K132" s="154" t="s">
        <v>466</v>
      </c>
      <c r="L132" s="154" t="s">
        <v>466</v>
      </c>
      <c r="M132" s="159" t="s">
        <v>466</v>
      </c>
      <c r="N132" s="159" t="s">
        <v>466</v>
      </c>
      <c r="O132" s="154" t="s">
        <v>466</v>
      </c>
      <c r="P132" s="154" t="s">
        <v>466</v>
      </c>
      <c r="Q132" s="153" t="s">
        <v>522</v>
      </c>
    </row>
    <row r="133" spans="1:17" ht="29.25" customHeight="1">
      <c r="A133" s="164">
        <v>127</v>
      </c>
      <c r="B133" s="172" t="s">
        <v>260</v>
      </c>
      <c r="C133" s="172" t="s">
        <v>355</v>
      </c>
      <c r="D133" s="209"/>
      <c r="E133" s="140" t="s">
        <v>276</v>
      </c>
      <c r="F133" s="150">
        <v>2.8</v>
      </c>
      <c r="G133" s="141">
        <v>194.84639999999999</v>
      </c>
      <c r="H133" s="154" t="s">
        <v>520</v>
      </c>
      <c r="I133" s="154" t="s">
        <v>518</v>
      </c>
      <c r="J133" s="154" t="s">
        <v>558</v>
      </c>
      <c r="K133" s="154" t="s">
        <v>466</v>
      </c>
      <c r="L133" s="154" t="s">
        <v>466</v>
      </c>
      <c r="M133" s="159" t="s">
        <v>466</v>
      </c>
      <c r="N133" s="159" t="s">
        <v>466</v>
      </c>
      <c r="O133" s="154" t="s">
        <v>466</v>
      </c>
      <c r="P133" s="154" t="s">
        <v>466</v>
      </c>
      <c r="Q133" s="153" t="s">
        <v>522</v>
      </c>
    </row>
    <row r="134" spans="1:17" ht="29.25" customHeight="1">
      <c r="A134" s="164">
        <v>128</v>
      </c>
      <c r="B134" s="172" t="s">
        <v>260</v>
      </c>
      <c r="C134" s="172" t="s">
        <v>355</v>
      </c>
      <c r="D134" s="210"/>
      <c r="E134" s="140" t="s">
        <v>277</v>
      </c>
      <c r="F134" s="150">
        <v>3.3</v>
      </c>
      <c r="G134" s="141">
        <v>226.49759999999998</v>
      </c>
      <c r="H134" s="154" t="s">
        <v>520</v>
      </c>
      <c r="I134" s="154" t="s">
        <v>518</v>
      </c>
      <c r="J134" s="154" t="s">
        <v>559</v>
      </c>
      <c r="K134" s="154" t="s">
        <v>466</v>
      </c>
      <c r="L134" s="154" t="s">
        <v>466</v>
      </c>
      <c r="M134" s="159" t="s">
        <v>466</v>
      </c>
      <c r="N134" s="159" t="s">
        <v>466</v>
      </c>
      <c r="O134" s="154" t="s">
        <v>466</v>
      </c>
      <c r="P134" s="154" t="s">
        <v>466</v>
      </c>
      <c r="Q134" s="153" t="s">
        <v>522</v>
      </c>
    </row>
    <row r="135" spans="1:17" ht="29.25" customHeight="1">
      <c r="A135" s="164">
        <v>129</v>
      </c>
      <c r="B135" s="172" t="s">
        <v>260</v>
      </c>
      <c r="C135" s="172" t="s">
        <v>355</v>
      </c>
      <c r="D135" s="172" t="s">
        <v>405</v>
      </c>
      <c r="E135" s="140" t="s">
        <v>279</v>
      </c>
      <c r="F135" s="150">
        <v>2.4500000000000002</v>
      </c>
      <c r="G135" s="141">
        <v>199.89759999999998</v>
      </c>
      <c r="H135" s="154" t="s">
        <v>520</v>
      </c>
      <c r="I135" s="153" t="s">
        <v>466</v>
      </c>
      <c r="J135" s="153" t="s">
        <v>466</v>
      </c>
      <c r="K135" s="153" t="s">
        <v>466</v>
      </c>
      <c r="L135" s="160" t="s">
        <v>466</v>
      </c>
      <c r="M135" s="155" t="s">
        <v>466</v>
      </c>
      <c r="N135" s="155" t="s">
        <v>466</v>
      </c>
      <c r="O135" s="153" t="s">
        <v>466</v>
      </c>
      <c r="P135" s="153" t="s">
        <v>466</v>
      </c>
      <c r="Q135" s="153"/>
    </row>
    <row r="136" spans="1:17" ht="29.25" customHeight="1">
      <c r="A136" s="164">
        <v>130</v>
      </c>
      <c r="B136" s="172" t="s">
        <v>280</v>
      </c>
      <c r="C136" s="172" t="s">
        <v>356</v>
      </c>
      <c r="D136" s="172" t="s">
        <v>406</v>
      </c>
      <c r="E136" s="140" t="s">
        <v>283</v>
      </c>
      <c r="F136" s="150">
        <v>4.45</v>
      </c>
      <c r="G136" s="141">
        <v>345.93439999999998</v>
      </c>
      <c r="H136" s="154" t="s">
        <v>520</v>
      </c>
      <c r="I136" s="153" t="s">
        <v>518</v>
      </c>
      <c r="J136" s="153" t="s">
        <v>560</v>
      </c>
      <c r="K136" s="153" t="s">
        <v>466</v>
      </c>
      <c r="L136" s="160" t="s">
        <v>466</v>
      </c>
      <c r="M136" s="155" t="s">
        <v>466</v>
      </c>
      <c r="N136" s="155" t="s">
        <v>466</v>
      </c>
      <c r="O136" s="153" t="s">
        <v>466</v>
      </c>
      <c r="P136" s="153" t="s">
        <v>466</v>
      </c>
      <c r="Q136" s="153" t="s">
        <v>522</v>
      </c>
    </row>
    <row r="137" spans="1:17" ht="29.25" customHeight="1">
      <c r="A137" s="164">
        <v>131</v>
      </c>
      <c r="B137" s="172" t="s">
        <v>280</v>
      </c>
      <c r="C137" s="172" t="s">
        <v>356</v>
      </c>
      <c r="D137" s="172" t="s">
        <v>407</v>
      </c>
      <c r="E137" s="140" t="s">
        <v>285</v>
      </c>
      <c r="F137" s="150">
        <v>1.8</v>
      </c>
      <c r="G137" s="141">
        <v>121.5424</v>
      </c>
      <c r="H137" s="154" t="s">
        <v>520</v>
      </c>
      <c r="I137" s="153" t="s">
        <v>518</v>
      </c>
      <c r="J137" s="153" t="s">
        <v>561</v>
      </c>
      <c r="K137" s="153" t="s">
        <v>466</v>
      </c>
      <c r="L137" s="160" t="s">
        <v>466</v>
      </c>
      <c r="M137" s="155" t="s">
        <v>466</v>
      </c>
      <c r="N137" s="155" t="s">
        <v>466</v>
      </c>
      <c r="O137" s="153" t="s">
        <v>466</v>
      </c>
      <c r="P137" s="153" t="s">
        <v>466</v>
      </c>
      <c r="Q137" s="153" t="s">
        <v>522</v>
      </c>
    </row>
  </sheetData>
  <mergeCells count="53">
    <mergeCell ref="D121:D123"/>
    <mergeCell ref="D124:D126"/>
    <mergeCell ref="D127:D129"/>
    <mergeCell ref="D130:D131"/>
    <mergeCell ref="D132:D134"/>
    <mergeCell ref="D119:D120"/>
    <mergeCell ref="D84:D85"/>
    <mergeCell ref="D87:D88"/>
    <mergeCell ref="D92:D93"/>
    <mergeCell ref="D95:D96"/>
    <mergeCell ref="D97:D98"/>
    <mergeCell ref="D101:D102"/>
    <mergeCell ref="D106:D108"/>
    <mergeCell ref="D109:D110"/>
    <mergeCell ref="D112:D113"/>
    <mergeCell ref="D114:D116"/>
    <mergeCell ref="D117:D118"/>
    <mergeCell ref="D18:D20"/>
    <mergeCell ref="D21:D22"/>
    <mergeCell ref="D23:D24"/>
    <mergeCell ref="D78:D82"/>
    <mergeCell ref="D25:D26"/>
    <mergeCell ref="D27:D29"/>
    <mergeCell ref="D34:D46"/>
    <mergeCell ref="D52:D54"/>
    <mergeCell ref="D55:D56"/>
    <mergeCell ref="D57:D58"/>
    <mergeCell ref="D61:D62"/>
    <mergeCell ref="D65:D67"/>
    <mergeCell ref="D68:D69"/>
    <mergeCell ref="D71:D72"/>
    <mergeCell ref="D76:D77"/>
    <mergeCell ref="L2:L5"/>
    <mergeCell ref="M2:M5"/>
    <mergeCell ref="N2:N5"/>
    <mergeCell ref="D8:D11"/>
    <mergeCell ref="D14:D15"/>
    <mergeCell ref="H2:H5"/>
    <mergeCell ref="A1:G1"/>
    <mergeCell ref="H1:Q1"/>
    <mergeCell ref="A2:A5"/>
    <mergeCell ref="B2:B5"/>
    <mergeCell ref="C2:C5"/>
    <mergeCell ref="D2:D5"/>
    <mergeCell ref="E2:E5"/>
    <mergeCell ref="F2:F5"/>
    <mergeCell ref="G2:G5"/>
    <mergeCell ref="O2:O5"/>
    <mergeCell ref="P2:P5"/>
    <mergeCell ref="Q2:Q5"/>
    <mergeCell ref="I2:I5"/>
    <mergeCell ref="J2:J5"/>
    <mergeCell ref="K2:K5"/>
  </mergeCells>
  <conditionalFormatting sqref="D55">
    <cfRule type="duplicateValues" dxfId="7" priority="9"/>
  </conditionalFormatting>
  <conditionalFormatting sqref="D65">
    <cfRule type="duplicateValues" dxfId="6" priority="8"/>
  </conditionalFormatting>
  <conditionalFormatting sqref="O122">
    <cfRule type="duplicateValues" dxfId="5" priority="6"/>
  </conditionalFormatting>
  <conditionalFormatting sqref="D31">
    <cfRule type="duplicateValues" dxfId="4" priority="5"/>
  </conditionalFormatting>
  <conditionalFormatting sqref="D30">
    <cfRule type="duplicateValues" dxfId="3" priority="4"/>
  </conditionalFormatting>
  <conditionalFormatting sqref="D17">
    <cfRule type="duplicateValues" dxfId="2" priority="3"/>
  </conditionalFormatting>
  <conditionalFormatting sqref="D7">
    <cfRule type="duplicateValues" dxfId="1" priority="2"/>
  </conditionalFormatting>
  <conditionalFormatting sqref="D135">
    <cfRule type="duplicateValues" dxfId="0" priority="1"/>
  </conditionalFormatting>
  <hyperlinks>
    <hyperlink ref="K2" location="_ftn1" display="_ftn1"/>
    <hyperlink ref="P2" location="_ftn3" display="_ftn3"/>
    <hyperlink ref="M2" location="_ftn2" display="_ftn2"/>
  </hyperlinks>
  <printOptions horizontalCentered="1"/>
  <pageMargins left="0.27559055118110198" right="0.23622047244094499" top="0.43307086614173201" bottom="0.43307086614173201" header="0.31496062992126" footer="0.31496062992126"/>
  <pageSetup paperSize="9" scale="75" orientation="portrait" r:id="rId1"/>
  <rowBreaks count="3" manualBreakCount="3">
    <brk id="56" max="73" man="1"/>
    <brk id="77" max="73" man="1"/>
    <brk id="123" max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sqref="A1:L6"/>
    </sheetView>
  </sheetViews>
  <sheetFormatPr defaultRowHeight="15"/>
  <cols>
    <col min="2" max="2" width="13.5703125" customWidth="1"/>
    <col min="3" max="3" width="14.140625" customWidth="1"/>
    <col min="4" max="4" width="15.5703125" customWidth="1"/>
    <col min="5" max="5" width="43.42578125" customWidth="1"/>
    <col min="7" max="7" width="11.85546875" customWidth="1"/>
    <col min="10" max="10" width="11.7109375" customWidth="1"/>
  </cols>
  <sheetData>
    <row r="1" spans="1:14" s="71" customFormat="1" ht="90">
      <c r="A1" s="100" t="s">
        <v>0</v>
      </c>
      <c r="B1" s="101" t="s">
        <v>1</v>
      </c>
      <c r="C1" s="101" t="s">
        <v>2</v>
      </c>
      <c r="D1" s="101" t="s">
        <v>3</v>
      </c>
      <c r="E1" s="102" t="s">
        <v>4</v>
      </c>
      <c r="F1" s="102" t="s">
        <v>5</v>
      </c>
      <c r="G1" s="103" t="s">
        <v>338</v>
      </c>
      <c r="H1" s="104" t="s">
        <v>358</v>
      </c>
      <c r="I1" s="85" t="s">
        <v>359</v>
      </c>
      <c r="J1" s="85" t="s">
        <v>360</v>
      </c>
      <c r="K1" s="85" t="s">
        <v>361</v>
      </c>
    </row>
    <row r="2" spans="1:14" s="40" customFormat="1" ht="30.75" customHeight="1">
      <c r="A2" s="77">
        <v>10</v>
      </c>
      <c r="B2" s="37" t="s">
        <v>129</v>
      </c>
      <c r="C2" s="37" t="s">
        <v>129</v>
      </c>
      <c r="D2" s="37" t="s">
        <v>131</v>
      </c>
      <c r="E2" s="89" t="s">
        <v>132</v>
      </c>
      <c r="F2" s="78">
        <v>3.65</v>
      </c>
      <c r="G2" s="79">
        <v>214.07680000000002</v>
      </c>
      <c r="H2" s="79"/>
      <c r="I2" s="79"/>
      <c r="J2" s="79"/>
      <c r="K2" s="79"/>
      <c r="L2" s="40" t="s">
        <v>336</v>
      </c>
    </row>
    <row r="3" spans="1:14" s="40" customFormat="1" ht="30.75" customHeight="1">
      <c r="A3" s="77">
        <v>29</v>
      </c>
      <c r="B3" s="37" t="s">
        <v>170</v>
      </c>
      <c r="C3" s="37" t="s">
        <v>171</v>
      </c>
      <c r="D3" s="77" t="s">
        <v>373</v>
      </c>
      <c r="E3" s="93" t="s">
        <v>173</v>
      </c>
      <c r="F3" s="39">
        <v>8.9</v>
      </c>
      <c r="G3" s="79">
        <v>349.61920000000003</v>
      </c>
      <c r="H3" s="79"/>
      <c r="I3" s="79"/>
      <c r="J3" s="79"/>
      <c r="K3" s="79"/>
      <c r="L3" s="40" t="s">
        <v>336</v>
      </c>
    </row>
    <row r="4" spans="1:14" s="40" customFormat="1" ht="30.75" customHeight="1">
      <c r="A4" s="77">
        <v>55</v>
      </c>
      <c r="B4" s="37" t="s">
        <v>72</v>
      </c>
      <c r="C4" s="37" t="s">
        <v>72</v>
      </c>
      <c r="D4" s="37" t="s">
        <v>389</v>
      </c>
      <c r="E4" s="96" t="s">
        <v>219</v>
      </c>
      <c r="F4" s="80">
        <v>1.3</v>
      </c>
      <c r="G4" s="79">
        <v>80.796800000000005</v>
      </c>
      <c r="H4" s="79"/>
      <c r="I4" s="79"/>
      <c r="J4" s="79"/>
      <c r="K4" s="79"/>
      <c r="L4" s="40" t="s">
        <v>336</v>
      </c>
    </row>
    <row r="5" spans="1:14" s="40" customFormat="1" ht="30.75" customHeight="1">
      <c r="A5" s="77">
        <v>66</v>
      </c>
      <c r="B5" s="37" t="s">
        <v>230</v>
      </c>
      <c r="C5" s="37" t="s">
        <v>352</v>
      </c>
      <c r="D5" s="37" t="s">
        <v>395</v>
      </c>
      <c r="E5" s="97" t="s">
        <v>240</v>
      </c>
      <c r="F5" s="81">
        <v>1.2549999999999999</v>
      </c>
      <c r="G5" s="79">
        <v>79.923199999999994</v>
      </c>
      <c r="H5" s="79"/>
      <c r="I5" s="79"/>
      <c r="J5" s="79"/>
      <c r="K5" s="79"/>
      <c r="L5" s="40" t="s">
        <v>336</v>
      </c>
    </row>
    <row r="6" spans="1:14" s="40" customFormat="1" ht="30.75" customHeight="1">
      <c r="A6" s="77">
        <v>121</v>
      </c>
      <c r="B6" s="37" t="s">
        <v>49</v>
      </c>
      <c r="C6" s="37" t="s">
        <v>50</v>
      </c>
      <c r="D6" s="82" t="s">
        <v>51</v>
      </c>
      <c r="E6" s="98" t="s">
        <v>337</v>
      </c>
      <c r="F6" s="83">
        <v>3.5</v>
      </c>
      <c r="G6" s="79">
        <v>207.54</v>
      </c>
      <c r="H6" s="79"/>
      <c r="I6" s="79"/>
      <c r="J6" s="79"/>
      <c r="K6" s="79"/>
      <c r="L6" s="84" t="s">
        <v>336</v>
      </c>
      <c r="M6" s="84"/>
      <c r="N6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Sheet2 (2)</vt:lpstr>
      <vt:lpstr>Master Sheet</vt:lpstr>
      <vt:lpstr>Social</vt:lpstr>
      <vt:lpstr>Sheet1</vt:lpstr>
      <vt:lpstr>'Master Sheet'!Print_Area</vt:lpstr>
      <vt:lpstr>'Sheet2 (2)'!Print_Area</vt:lpstr>
      <vt:lpstr>Social!Print_Area</vt:lpstr>
      <vt:lpstr>'Master Sheet'!Print_Titles</vt:lpstr>
      <vt:lpstr>Social!Print_Titles</vt:lpstr>
    </vt:vector>
  </TitlesOfParts>
  <Company>Arkansas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mprrda</dc:creator>
  <cp:lastModifiedBy>lenovo</cp:lastModifiedBy>
  <cp:lastPrinted>2022-01-12T05:27:58Z</cp:lastPrinted>
  <dcterms:created xsi:type="dcterms:W3CDTF">2020-02-11T07:50:20Z</dcterms:created>
  <dcterms:modified xsi:type="dcterms:W3CDTF">2023-05-23T09:33:01Z</dcterms:modified>
</cp:coreProperties>
</file>