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Phase-III" sheetId="1" r:id="rId1"/>
    <sheet name="Phase IV" sheetId="2" r:id="rId2"/>
    <sheet name="Target consolidated" sheetId="3" r:id="rId3"/>
  </sheets>
  <externalReferences>
    <externalReference r:id="rId6"/>
    <externalReference r:id="rId7"/>
    <externalReference r:id="rId8"/>
    <externalReference r:id="rId9"/>
  </externalReferences>
  <definedNames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<sst xmlns="http://schemas.openxmlformats.org/spreadsheetml/2006/main" count="149" uniqueCount="59">
  <si>
    <t>Name of PIU</t>
  </si>
  <si>
    <t>P H A S E - III</t>
  </si>
  <si>
    <t>Phase IV</t>
  </si>
  <si>
    <t>PAC Including Tender %</t>
  </si>
  <si>
    <t xml:space="preserve">Value of Work Done </t>
  </si>
  <si>
    <t>Payment</t>
  </si>
  <si>
    <t xml:space="preserve">Shivpuri </t>
  </si>
  <si>
    <t xml:space="preserve">Guna </t>
  </si>
  <si>
    <t xml:space="preserve">Dewas </t>
  </si>
  <si>
    <t xml:space="preserve">Dhar </t>
  </si>
  <si>
    <t>Shahdol</t>
  </si>
  <si>
    <t xml:space="preserve">Mandsaur </t>
  </si>
  <si>
    <t xml:space="preserve">Indore </t>
  </si>
  <si>
    <t>Sidhi</t>
  </si>
  <si>
    <t xml:space="preserve">Bhopal </t>
  </si>
  <si>
    <t>Rewa</t>
  </si>
  <si>
    <t>Raisen</t>
  </si>
  <si>
    <t xml:space="preserve">Chhindwara </t>
  </si>
  <si>
    <t xml:space="preserve">Sagar </t>
  </si>
  <si>
    <t xml:space="preserve">Balaghat </t>
  </si>
  <si>
    <t xml:space="preserve">Khargone </t>
  </si>
  <si>
    <t xml:space="preserve">Rajgarh </t>
  </si>
  <si>
    <t>Vidisha</t>
  </si>
  <si>
    <t>Ujjain</t>
  </si>
  <si>
    <t xml:space="preserve">Hoshangabad </t>
  </si>
  <si>
    <t xml:space="preserve">Mandla </t>
  </si>
  <si>
    <t xml:space="preserve">Morena </t>
  </si>
  <si>
    <t>Bhind</t>
  </si>
  <si>
    <t xml:space="preserve">Gwalior </t>
  </si>
  <si>
    <t>Seoni</t>
  </si>
  <si>
    <t>Narsinghpur</t>
  </si>
  <si>
    <t>Betul</t>
  </si>
  <si>
    <t xml:space="preserve">Jhabua </t>
  </si>
  <si>
    <t>Damoh</t>
  </si>
  <si>
    <t>Panna</t>
  </si>
  <si>
    <t xml:space="preserve">Chhatarpur </t>
  </si>
  <si>
    <t>Tikamgarh</t>
  </si>
  <si>
    <t xml:space="preserve">Satna </t>
  </si>
  <si>
    <t xml:space="preserve">Jabalpur </t>
  </si>
  <si>
    <t xml:space="preserve">TOTAL </t>
  </si>
  <si>
    <t xml:space="preserve">Balance </t>
  </si>
  <si>
    <t>Oct'04</t>
  </si>
  <si>
    <t>Nov'04</t>
  </si>
  <si>
    <t>Dec'04</t>
  </si>
  <si>
    <t>Jan'05</t>
  </si>
  <si>
    <t>Feb'05</t>
  </si>
  <si>
    <t>March'05</t>
  </si>
  <si>
    <t>April'05</t>
  </si>
  <si>
    <t>May'05</t>
  </si>
  <si>
    <t>June'05</t>
  </si>
  <si>
    <t>SN</t>
  </si>
  <si>
    <t xml:space="preserve">Target for the balance works </t>
  </si>
  <si>
    <t>S.No.</t>
  </si>
  <si>
    <t>Jan' 04</t>
  </si>
  <si>
    <t>In Rs. Lakh</t>
  </si>
  <si>
    <t>March'04</t>
  </si>
  <si>
    <t>Feb'04</t>
  </si>
  <si>
    <t>Rs. In Lakh</t>
  </si>
  <si>
    <t>Target (Phase III &amp;IV)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</si>
</sst>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yy"/>
    <numFmt numFmtId="173" formatCode="0.0"/>
    <numFmt numFmtId="174" formatCode="0_);\(0\)"/>
    <numFmt numFmtId="175" formatCode="0.00_);\(0.00\)"/>
    <numFmt numFmtId="176" formatCode="dd\-mm\-yy"/>
    <numFmt numFmtId="177" formatCode="mm\-dd\-yy"/>
    <numFmt numFmtId="178" formatCode="0.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0.000000"/>
    <numFmt numFmtId="186" formatCode="0.00;[Red]0.00"/>
    <numFmt numFmtId="187" formatCode="0;[Red]0"/>
    <numFmt numFmtId="188" formatCode="#.##"/>
    <numFmt numFmtId="189" formatCode="0.0;[Red]0.0"/>
    <numFmt numFmtId="190" formatCode="0.0000000"/>
    <numFmt numFmtId="191" formatCode="#.00"/>
    <numFmt numFmtId="192" formatCode="#.000"/>
    <numFmt numFmtId="193" formatCode="#.0000"/>
    <numFmt numFmtId="194" formatCode="#.0"/>
    <numFmt numFmtId="195" formatCode="#"/>
    <numFmt numFmtId="196" formatCode="0.0_);\(0.0\)"/>
    <numFmt numFmtId="19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3" xfId="0" applyFont="1" applyFill="1" applyBorder="1" applyAlignment="1">
      <alignment horizontal="center" vertical="top" textRotation="90" wrapText="1"/>
    </xf>
    <xf numFmtId="0" fontId="6" fillId="0" borderId="1" xfId="0" applyFont="1" applyBorder="1" applyAlignment="1">
      <alignment/>
    </xf>
    <xf numFmtId="173" fontId="6" fillId="0" borderId="1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textRotation="90"/>
    </xf>
    <xf numFmtId="2" fontId="4" fillId="0" borderId="1" xfId="0" applyNumberFormat="1" applyFont="1" applyFill="1" applyBorder="1" applyAlignment="1">
      <alignment horizontal="center" vertical="top" textRotation="90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textRotation="90"/>
    </xf>
    <xf numFmtId="2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9"/>
  <sheetViews>
    <sheetView tabSelected="1" workbookViewId="0" topLeftCell="A1">
      <pane ySplit="5" topLeftCell="BM6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6.00390625" style="6" customWidth="1"/>
    <col min="2" max="2" width="10.8515625" style="6" customWidth="1"/>
    <col min="3" max="3" width="13.140625" style="6" customWidth="1"/>
    <col min="4" max="4" width="12.00390625" style="6" hidden="1" customWidth="1"/>
    <col min="5" max="5" width="11.421875" style="6" customWidth="1"/>
    <col min="6" max="6" width="10.8515625" style="6" customWidth="1"/>
    <col min="7" max="7" width="11.140625" style="19" customWidth="1"/>
    <col min="8" max="8" width="10.57421875" style="19" customWidth="1"/>
    <col min="9" max="9" width="17.140625" style="19" customWidth="1"/>
    <col min="10" max="10" width="10.8515625" style="6" bestFit="1" customWidth="1"/>
    <col min="11" max="16384" width="9.140625" style="6" customWidth="1"/>
  </cols>
  <sheetData>
    <row r="2" ht="12.75">
      <c r="I2" s="16" t="s">
        <v>54</v>
      </c>
    </row>
    <row r="3" spans="1:12" s="13" customFormat="1" ht="23.25" customHeight="1">
      <c r="A3" s="27" t="s">
        <v>50</v>
      </c>
      <c r="B3" s="28" t="s">
        <v>0</v>
      </c>
      <c r="C3" s="30" t="s">
        <v>1</v>
      </c>
      <c r="D3" s="30"/>
      <c r="E3" s="30"/>
      <c r="F3" s="30"/>
      <c r="G3" s="31" t="s">
        <v>51</v>
      </c>
      <c r="H3" s="32"/>
      <c r="I3" s="32"/>
      <c r="J3" s="33"/>
      <c r="K3" s="24"/>
      <c r="L3" s="24"/>
    </row>
    <row r="4" spans="1:43" ht="48.75" customHeight="1">
      <c r="A4" s="27"/>
      <c r="B4" s="29"/>
      <c r="C4" s="2" t="s">
        <v>3</v>
      </c>
      <c r="D4" s="2" t="s">
        <v>4</v>
      </c>
      <c r="E4" s="2" t="s">
        <v>5</v>
      </c>
      <c r="F4" s="2" t="s">
        <v>40</v>
      </c>
      <c r="G4" s="15" t="s">
        <v>41</v>
      </c>
      <c r="H4" s="15" t="s">
        <v>42</v>
      </c>
      <c r="I4" s="15" t="s">
        <v>43</v>
      </c>
      <c r="J4" s="23" t="s">
        <v>53</v>
      </c>
      <c r="K4" s="25" t="s">
        <v>56</v>
      </c>
      <c r="L4" s="25" t="s">
        <v>55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12" ht="12.75">
      <c r="A5" s="3">
        <v>1</v>
      </c>
      <c r="B5" s="3"/>
      <c r="C5" s="3">
        <v>2</v>
      </c>
      <c r="D5" s="3"/>
      <c r="E5" s="3">
        <v>3</v>
      </c>
      <c r="F5" s="3">
        <v>4</v>
      </c>
      <c r="G5" s="17">
        <v>5</v>
      </c>
      <c r="H5" s="17">
        <v>6</v>
      </c>
      <c r="I5" s="17">
        <v>7</v>
      </c>
      <c r="J5" s="3">
        <v>8</v>
      </c>
      <c r="K5" s="10"/>
      <c r="L5" s="10"/>
    </row>
    <row r="6" spans="1:12" ht="12.75">
      <c r="A6" s="10">
        <v>1</v>
      </c>
      <c r="B6" s="10" t="s">
        <v>6</v>
      </c>
      <c r="C6" s="11">
        <v>1652.478394</v>
      </c>
      <c r="D6" s="11">
        <v>1472</v>
      </c>
      <c r="E6" s="11">
        <v>1382.12</v>
      </c>
      <c r="F6" s="11">
        <v>270.35839399999986</v>
      </c>
      <c r="G6" s="18">
        <f>F6/4</f>
        <v>67.58959849999997</v>
      </c>
      <c r="H6" s="18">
        <f aca="true" t="shared" si="0" ref="H6:J37">G6</f>
        <v>67.58959849999997</v>
      </c>
      <c r="I6" s="18">
        <f t="shared" si="0"/>
        <v>67.58959849999997</v>
      </c>
      <c r="J6" s="18">
        <f t="shared" si="0"/>
        <v>67.58959849999997</v>
      </c>
      <c r="K6" s="10"/>
      <c r="L6" s="10"/>
    </row>
    <row r="7" spans="1:12" ht="12.75">
      <c r="A7" s="10">
        <v>2</v>
      </c>
      <c r="B7" s="10" t="s">
        <v>7</v>
      </c>
      <c r="C7" s="11">
        <v>1544.9341219999997</v>
      </c>
      <c r="D7" s="11">
        <v>1153.27</v>
      </c>
      <c r="E7" s="11">
        <v>1120.06</v>
      </c>
      <c r="F7" s="11">
        <v>424.8741219999997</v>
      </c>
      <c r="G7" s="18">
        <f aca="true" t="shared" si="1" ref="G7:G37">F7/4</f>
        <v>106.21853049999993</v>
      </c>
      <c r="H7" s="18">
        <f t="shared" si="0"/>
        <v>106.21853049999993</v>
      </c>
      <c r="I7" s="18">
        <f t="shared" si="0"/>
        <v>106.21853049999993</v>
      </c>
      <c r="J7" s="18">
        <f t="shared" si="0"/>
        <v>106.21853049999993</v>
      </c>
      <c r="K7" s="10"/>
      <c r="L7" s="10"/>
    </row>
    <row r="8" spans="1:12" ht="12.75">
      <c r="A8" s="10">
        <v>3</v>
      </c>
      <c r="B8" s="10" t="s">
        <v>8</v>
      </c>
      <c r="C8" s="11">
        <v>2689.3365660000004</v>
      </c>
      <c r="D8" s="11">
        <v>2167.04</v>
      </c>
      <c r="E8" s="11">
        <v>1931.47</v>
      </c>
      <c r="F8" s="11">
        <v>757.8665660000004</v>
      </c>
      <c r="G8" s="18">
        <f>F8/6</f>
        <v>126.3110943333334</v>
      </c>
      <c r="H8" s="18">
        <f t="shared" si="0"/>
        <v>126.3110943333334</v>
      </c>
      <c r="I8" s="18">
        <f t="shared" si="0"/>
        <v>126.3110943333334</v>
      </c>
      <c r="J8" s="18">
        <f t="shared" si="0"/>
        <v>126.3110943333334</v>
      </c>
      <c r="K8" s="26">
        <f>G8</f>
        <v>126.3110943333334</v>
      </c>
      <c r="L8" s="26">
        <f>G8</f>
        <v>126.3110943333334</v>
      </c>
    </row>
    <row r="9" spans="1:12" ht="12.75">
      <c r="A9" s="10">
        <v>4</v>
      </c>
      <c r="B9" s="10" t="s">
        <v>9</v>
      </c>
      <c r="C9" s="11">
        <v>2019.987652</v>
      </c>
      <c r="D9" s="11">
        <v>1451.36</v>
      </c>
      <c r="E9" s="11">
        <v>1346.74</v>
      </c>
      <c r="F9" s="11">
        <v>673.247652</v>
      </c>
      <c r="G9" s="18">
        <f t="shared" si="1"/>
        <v>168.311913</v>
      </c>
      <c r="H9" s="18">
        <f t="shared" si="0"/>
        <v>168.311913</v>
      </c>
      <c r="I9" s="18">
        <f t="shared" si="0"/>
        <v>168.311913</v>
      </c>
      <c r="J9" s="18">
        <f t="shared" si="0"/>
        <v>168.311913</v>
      </c>
      <c r="K9" s="10"/>
      <c r="L9" s="10"/>
    </row>
    <row r="10" spans="1:12" ht="12.75">
      <c r="A10" s="10">
        <v>5</v>
      </c>
      <c r="B10" s="10" t="s">
        <v>11</v>
      </c>
      <c r="C10" s="11">
        <v>1897.633732</v>
      </c>
      <c r="D10" s="11">
        <v>1320</v>
      </c>
      <c r="E10" s="11">
        <v>1252.45</v>
      </c>
      <c r="F10" s="11">
        <v>645.183732</v>
      </c>
      <c r="G10" s="18">
        <f t="shared" si="1"/>
        <v>161.295933</v>
      </c>
      <c r="H10" s="18">
        <f t="shared" si="0"/>
        <v>161.295933</v>
      </c>
      <c r="I10" s="18">
        <f t="shared" si="0"/>
        <v>161.295933</v>
      </c>
      <c r="J10" s="18">
        <f t="shared" si="0"/>
        <v>161.295933</v>
      </c>
      <c r="K10" s="10"/>
      <c r="L10" s="10"/>
    </row>
    <row r="11" spans="1:12" ht="12.75">
      <c r="A11" s="10">
        <v>6</v>
      </c>
      <c r="B11" s="10" t="s">
        <v>12</v>
      </c>
      <c r="C11" s="11">
        <v>1883.9288550000003</v>
      </c>
      <c r="D11" s="11">
        <v>1247</v>
      </c>
      <c r="E11" s="11">
        <v>1227.72</v>
      </c>
      <c r="F11" s="11">
        <v>656.2088550000003</v>
      </c>
      <c r="G11" s="18">
        <f t="shared" si="1"/>
        <v>164.05221375000008</v>
      </c>
      <c r="H11" s="18">
        <f t="shared" si="0"/>
        <v>164.05221375000008</v>
      </c>
      <c r="I11" s="18">
        <f t="shared" si="0"/>
        <v>164.05221375000008</v>
      </c>
      <c r="J11" s="18">
        <f t="shared" si="0"/>
        <v>164.05221375000008</v>
      </c>
      <c r="K11" s="10"/>
      <c r="L11" s="10"/>
    </row>
    <row r="12" spans="1:12" ht="12.75">
      <c r="A12" s="10">
        <v>7</v>
      </c>
      <c r="B12" s="10" t="s">
        <v>10</v>
      </c>
      <c r="C12" s="11">
        <v>1515.58468</v>
      </c>
      <c r="D12" s="11">
        <v>1207.12</v>
      </c>
      <c r="E12" s="11">
        <v>958.46</v>
      </c>
      <c r="F12" s="11">
        <v>557.1246799999999</v>
      </c>
      <c r="G12" s="18">
        <f t="shared" si="1"/>
        <v>139.28116999999997</v>
      </c>
      <c r="H12" s="18">
        <f t="shared" si="0"/>
        <v>139.28116999999997</v>
      </c>
      <c r="I12" s="18">
        <f t="shared" si="0"/>
        <v>139.28116999999997</v>
      </c>
      <c r="J12" s="18">
        <f t="shared" si="0"/>
        <v>139.28116999999997</v>
      </c>
      <c r="K12" s="10"/>
      <c r="L12" s="10"/>
    </row>
    <row r="13" spans="1:12" ht="12.75">
      <c r="A13" s="10">
        <v>8</v>
      </c>
      <c r="B13" s="10" t="s">
        <v>13</v>
      </c>
      <c r="C13" s="11">
        <v>1158.1556</v>
      </c>
      <c r="D13" s="11">
        <v>922</v>
      </c>
      <c r="E13" s="11">
        <v>860.03</v>
      </c>
      <c r="F13" s="11">
        <v>298.1256000000001</v>
      </c>
      <c r="G13" s="18">
        <f t="shared" si="1"/>
        <v>74.53140000000002</v>
      </c>
      <c r="H13" s="18">
        <f t="shared" si="0"/>
        <v>74.53140000000002</v>
      </c>
      <c r="I13" s="18">
        <f t="shared" si="0"/>
        <v>74.53140000000002</v>
      </c>
      <c r="J13" s="18">
        <f t="shared" si="0"/>
        <v>74.53140000000002</v>
      </c>
      <c r="K13" s="10"/>
      <c r="L13" s="10"/>
    </row>
    <row r="14" spans="1:12" ht="12.75">
      <c r="A14" s="10">
        <v>9</v>
      </c>
      <c r="B14" s="10" t="s">
        <v>14</v>
      </c>
      <c r="C14" s="11">
        <v>880.693116</v>
      </c>
      <c r="D14" s="11">
        <v>682.5</v>
      </c>
      <c r="E14" s="11">
        <v>666.63</v>
      </c>
      <c r="F14" s="11">
        <v>214.06311600000004</v>
      </c>
      <c r="G14" s="18">
        <f t="shared" si="1"/>
        <v>53.51577900000001</v>
      </c>
      <c r="H14" s="18">
        <f t="shared" si="0"/>
        <v>53.51577900000001</v>
      </c>
      <c r="I14" s="18">
        <f t="shared" si="0"/>
        <v>53.51577900000001</v>
      </c>
      <c r="J14" s="18">
        <f t="shared" si="0"/>
        <v>53.51577900000001</v>
      </c>
      <c r="K14" s="10"/>
      <c r="L14" s="10"/>
    </row>
    <row r="15" spans="1:12" ht="12.75">
      <c r="A15" s="10">
        <v>10</v>
      </c>
      <c r="B15" s="10" t="s">
        <v>16</v>
      </c>
      <c r="C15" s="11">
        <v>978.915767</v>
      </c>
      <c r="D15" s="11">
        <v>736</v>
      </c>
      <c r="E15" s="11">
        <v>725.28</v>
      </c>
      <c r="F15" s="11">
        <v>253.635767</v>
      </c>
      <c r="G15" s="18">
        <f t="shared" si="1"/>
        <v>63.40894175</v>
      </c>
      <c r="H15" s="18">
        <f t="shared" si="0"/>
        <v>63.40894175</v>
      </c>
      <c r="I15" s="18">
        <f t="shared" si="0"/>
        <v>63.40894175</v>
      </c>
      <c r="J15" s="18">
        <f t="shared" si="0"/>
        <v>63.40894175</v>
      </c>
      <c r="K15" s="10"/>
      <c r="L15" s="10"/>
    </row>
    <row r="16" spans="1:12" ht="12.75">
      <c r="A16" s="10">
        <v>11</v>
      </c>
      <c r="B16" s="10" t="s">
        <v>17</v>
      </c>
      <c r="C16" s="11">
        <v>2340.07</v>
      </c>
      <c r="D16" s="11">
        <v>1739.784736</v>
      </c>
      <c r="E16" s="11">
        <v>1641.59</v>
      </c>
      <c r="F16" s="11">
        <v>698.48</v>
      </c>
      <c r="G16" s="18">
        <f t="shared" si="1"/>
        <v>174.62</v>
      </c>
      <c r="H16" s="18">
        <f t="shared" si="0"/>
        <v>174.62</v>
      </c>
      <c r="I16" s="18">
        <f t="shared" si="0"/>
        <v>174.62</v>
      </c>
      <c r="J16" s="18">
        <f t="shared" si="0"/>
        <v>174.62</v>
      </c>
      <c r="K16" s="10"/>
      <c r="L16" s="10"/>
    </row>
    <row r="17" spans="1:12" ht="12.75">
      <c r="A17" s="10">
        <v>12</v>
      </c>
      <c r="B17" s="10" t="s">
        <v>18</v>
      </c>
      <c r="C17" s="11">
        <v>1948.826105</v>
      </c>
      <c r="D17" s="11">
        <v>1126.02</v>
      </c>
      <c r="E17" s="11">
        <v>1126.02</v>
      </c>
      <c r="F17" s="11">
        <v>822.8061050000001</v>
      </c>
      <c r="G17" s="18">
        <f t="shared" si="1"/>
        <v>205.70152625000003</v>
      </c>
      <c r="H17" s="18">
        <f t="shared" si="0"/>
        <v>205.70152625000003</v>
      </c>
      <c r="I17" s="18">
        <f t="shared" si="0"/>
        <v>205.70152625000003</v>
      </c>
      <c r="J17" s="18">
        <f t="shared" si="0"/>
        <v>205.70152625000003</v>
      </c>
      <c r="K17" s="10"/>
      <c r="L17" s="10"/>
    </row>
    <row r="18" spans="1:12" ht="12.75">
      <c r="A18" s="10">
        <v>13</v>
      </c>
      <c r="B18" s="10" t="s">
        <v>19</v>
      </c>
      <c r="C18" s="11">
        <v>1777.054208</v>
      </c>
      <c r="D18" s="11">
        <v>1022.94</v>
      </c>
      <c r="E18" s="11">
        <v>1022.94</v>
      </c>
      <c r="F18" s="11">
        <v>754.114208</v>
      </c>
      <c r="G18" s="18">
        <f>F18/6</f>
        <v>125.68570133333333</v>
      </c>
      <c r="H18" s="18">
        <f t="shared" si="0"/>
        <v>125.68570133333333</v>
      </c>
      <c r="I18" s="18">
        <f t="shared" si="0"/>
        <v>125.68570133333333</v>
      </c>
      <c r="J18" s="18">
        <f t="shared" si="0"/>
        <v>125.68570133333333</v>
      </c>
      <c r="K18" s="26">
        <f>G18</f>
        <v>125.68570133333333</v>
      </c>
      <c r="L18" s="26">
        <f>G18</f>
        <v>125.68570133333333</v>
      </c>
    </row>
    <row r="19" spans="1:12" ht="12.75">
      <c r="A19" s="10">
        <v>14</v>
      </c>
      <c r="B19" s="10" t="s">
        <v>20</v>
      </c>
      <c r="C19" s="11">
        <v>2482.70098</v>
      </c>
      <c r="D19" s="11">
        <v>1953.88</v>
      </c>
      <c r="E19" s="11">
        <v>1696.09</v>
      </c>
      <c r="F19" s="11">
        <v>786.6109799999999</v>
      </c>
      <c r="G19" s="18">
        <f>F19/6</f>
        <v>131.10182999999998</v>
      </c>
      <c r="H19" s="18">
        <f t="shared" si="0"/>
        <v>131.10182999999998</v>
      </c>
      <c r="I19" s="18">
        <f t="shared" si="0"/>
        <v>131.10182999999998</v>
      </c>
      <c r="J19" s="18">
        <f t="shared" si="0"/>
        <v>131.10182999999998</v>
      </c>
      <c r="K19" s="26">
        <f>G19</f>
        <v>131.10182999999998</v>
      </c>
      <c r="L19" s="26">
        <f>G19</f>
        <v>131.10182999999998</v>
      </c>
    </row>
    <row r="20" spans="1:12" ht="12.75">
      <c r="A20" s="10">
        <v>15</v>
      </c>
      <c r="B20" s="10" t="s">
        <v>21</v>
      </c>
      <c r="C20" s="11">
        <v>744.570875</v>
      </c>
      <c r="D20" s="11">
        <v>693.21</v>
      </c>
      <c r="E20" s="11">
        <v>549.08</v>
      </c>
      <c r="F20" s="11">
        <v>195.49087500000007</v>
      </c>
      <c r="G20" s="18">
        <f t="shared" si="1"/>
        <v>48.87271875000002</v>
      </c>
      <c r="H20" s="18">
        <f t="shared" si="0"/>
        <v>48.87271875000002</v>
      </c>
      <c r="I20" s="18">
        <f t="shared" si="0"/>
        <v>48.87271875000002</v>
      </c>
      <c r="J20" s="18">
        <f t="shared" si="0"/>
        <v>48.87271875000002</v>
      </c>
      <c r="K20" s="10"/>
      <c r="L20" s="10"/>
    </row>
    <row r="21" spans="1:12" ht="12.75">
      <c r="A21" s="10">
        <v>16</v>
      </c>
      <c r="B21" s="10" t="s">
        <v>22</v>
      </c>
      <c r="C21" s="11">
        <v>1241.8821010000001</v>
      </c>
      <c r="D21" s="11">
        <v>881.75</v>
      </c>
      <c r="E21" s="11">
        <v>859.65</v>
      </c>
      <c r="F21" s="11">
        <v>382.23210100000006</v>
      </c>
      <c r="G21" s="18">
        <f t="shared" si="1"/>
        <v>95.55802525000001</v>
      </c>
      <c r="H21" s="18">
        <f t="shared" si="0"/>
        <v>95.55802525000001</v>
      </c>
      <c r="I21" s="18">
        <f t="shared" si="0"/>
        <v>95.55802525000001</v>
      </c>
      <c r="J21" s="18">
        <f t="shared" si="0"/>
        <v>95.55802525000001</v>
      </c>
      <c r="K21" s="10"/>
      <c r="L21" s="10"/>
    </row>
    <row r="22" spans="1:12" ht="12.75">
      <c r="A22" s="10">
        <v>17</v>
      </c>
      <c r="B22" s="10" t="s">
        <v>23</v>
      </c>
      <c r="C22" s="11">
        <v>1911.39498</v>
      </c>
      <c r="D22" s="11">
        <v>1149</v>
      </c>
      <c r="E22" s="11">
        <v>1082.35</v>
      </c>
      <c r="F22" s="11">
        <v>829.0449800000001</v>
      </c>
      <c r="G22" s="18">
        <f t="shared" si="1"/>
        <v>207.26124500000003</v>
      </c>
      <c r="H22" s="18">
        <f t="shared" si="0"/>
        <v>207.26124500000003</v>
      </c>
      <c r="I22" s="18">
        <f t="shared" si="0"/>
        <v>207.26124500000003</v>
      </c>
      <c r="J22" s="18">
        <f t="shared" si="0"/>
        <v>207.26124500000003</v>
      </c>
      <c r="K22" s="10"/>
      <c r="L22" s="10"/>
    </row>
    <row r="23" spans="1:12" ht="12.75">
      <c r="A23" s="10">
        <v>18</v>
      </c>
      <c r="B23" s="10" t="s">
        <v>24</v>
      </c>
      <c r="C23" s="11">
        <v>1689.854004</v>
      </c>
      <c r="D23" s="11">
        <v>952.75</v>
      </c>
      <c r="E23" s="11">
        <v>928.96</v>
      </c>
      <c r="F23" s="11">
        <v>760.894004</v>
      </c>
      <c r="G23" s="18">
        <f>F23/6</f>
        <v>126.81566733333334</v>
      </c>
      <c r="H23" s="18">
        <f t="shared" si="0"/>
        <v>126.81566733333334</v>
      </c>
      <c r="I23" s="18">
        <f t="shared" si="0"/>
        <v>126.81566733333334</v>
      </c>
      <c r="J23" s="18">
        <f t="shared" si="0"/>
        <v>126.81566733333334</v>
      </c>
      <c r="K23" s="26">
        <f>G23</f>
        <v>126.81566733333334</v>
      </c>
      <c r="L23" s="26">
        <f>G23</f>
        <v>126.81566733333334</v>
      </c>
    </row>
    <row r="24" spans="1:12" ht="12.75">
      <c r="A24" s="10">
        <v>19</v>
      </c>
      <c r="B24" s="10" t="s">
        <v>25</v>
      </c>
      <c r="C24" s="11">
        <v>2512.406091</v>
      </c>
      <c r="D24" s="11">
        <v>1416.56</v>
      </c>
      <c r="E24" s="11">
        <v>1371.53</v>
      </c>
      <c r="F24" s="11">
        <v>1140.8760909999999</v>
      </c>
      <c r="G24" s="18">
        <f>F24/6</f>
        <v>190.14601516666664</v>
      </c>
      <c r="H24" s="18">
        <f t="shared" si="0"/>
        <v>190.14601516666664</v>
      </c>
      <c r="I24" s="18">
        <f t="shared" si="0"/>
        <v>190.14601516666664</v>
      </c>
      <c r="J24" s="18">
        <f t="shared" si="0"/>
        <v>190.14601516666664</v>
      </c>
      <c r="K24" s="26">
        <f>G24</f>
        <v>190.14601516666664</v>
      </c>
      <c r="L24" s="26">
        <f>G24</f>
        <v>190.14601516666664</v>
      </c>
    </row>
    <row r="25" spans="1:12" ht="12.75">
      <c r="A25" s="10">
        <v>20</v>
      </c>
      <c r="B25" s="10" t="s">
        <v>26</v>
      </c>
      <c r="C25" s="11">
        <v>1198.424885</v>
      </c>
      <c r="D25" s="11">
        <v>761.88</v>
      </c>
      <c r="E25" s="11">
        <v>754.63</v>
      </c>
      <c r="F25" s="11">
        <v>443.7948849999999</v>
      </c>
      <c r="G25" s="18">
        <f t="shared" si="1"/>
        <v>110.94872124999998</v>
      </c>
      <c r="H25" s="18">
        <f t="shared" si="0"/>
        <v>110.94872124999998</v>
      </c>
      <c r="I25" s="18">
        <f t="shared" si="0"/>
        <v>110.94872124999998</v>
      </c>
      <c r="J25" s="18">
        <f t="shared" si="0"/>
        <v>110.94872124999998</v>
      </c>
      <c r="K25" s="10"/>
      <c r="L25" s="10"/>
    </row>
    <row r="26" spans="1:12" ht="12.75">
      <c r="A26" s="10">
        <v>21</v>
      </c>
      <c r="B26" s="10" t="s">
        <v>27</v>
      </c>
      <c r="C26" s="11">
        <v>873.7423799999999</v>
      </c>
      <c r="D26" s="11">
        <v>511.62</v>
      </c>
      <c r="E26" s="11">
        <v>463.971</v>
      </c>
      <c r="F26" s="11">
        <v>409.7713799999999</v>
      </c>
      <c r="G26" s="18">
        <f t="shared" si="1"/>
        <v>102.44284499999998</v>
      </c>
      <c r="H26" s="18">
        <f t="shared" si="0"/>
        <v>102.44284499999998</v>
      </c>
      <c r="I26" s="18">
        <f t="shared" si="0"/>
        <v>102.44284499999998</v>
      </c>
      <c r="J26" s="18">
        <f t="shared" si="0"/>
        <v>102.44284499999998</v>
      </c>
      <c r="K26" s="10"/>
      <c r="L26" s="10"/>
    </row>
    <row r="27" spans="1:12" ht="12.75">
      <c r="A27" s="10">
        <v>22</v>
      </c>
      <c r="B27" s="10" t="s">
        <v>28</v>
      </c>
      <c r="C27" s="11">
        <v>992.211241</v>
      </c>
      <c r="D27" s="11">
        <v>534.5</v>
      </c>
      <c r="E27" s="11">
        <v>488.99</v>
      </c>
      <c r="F27" s="11">
        <v>503.22124099999996</v>
      </c>
      <c r="G27" s="18">
        <f t="shared" si="1"/>
        <v>125.80531024999999</v>
      </c>
      <c r="H27" s="18">
        <f t="shared" si="0"/>
        <v>125.80531024999999</v>
      </c>
      <c r="I27" s="18">
        <f t="shared" si="0"/>
        <v>125.80531024999999</v>
      </c>
      <c r="J27" s="18">
        <f t="shared" si="0"/>
        <v>125.80531024999999</v>
      </c>
      <c r="K27" s="10"/>
      <c r="L27" s="10"/>
    </row>
    <row r="28" spans="1:12" ht="12.75">
      <c r="A28" s="10">
        <v>23</v>
      </c>
      <c r="B28" s="10" t="s">
        <v>29</v>
      </c>
      <c r="C28" s="11">
        <v>1156.6649659999998</v>
      </c>
      <c r="D28" s="11">
        <v>895.5</v>
      </c>
      <c r="E28" s="11">
        <v>852.53</v>
      </c>
      <c r="F28" s="11">
        <v>304.13496599999985</v>
      </c>
      <c r="G28" s="18">
        <f t="shared" si="1"/>
        <v>76.03374149999996</v>
      </c>
      <c r="H28" s="18">
        <f t="shared" si="0"/>
        <v>76.03374149999996</v>
      </c>
      <c r="I28" s="18">
        <f t="shared" si="0"/>
        <v>76.03374149999996</v>
      </c>
      <c r="J28" s="18">
        <f t="shared" si="0"/>
        <v>76.03374149999996</v>
      </c>
      <c r="K28" s="10"/>
      <c r="L28" s="10"/>
    </row>
    <row r="29" spans="1:12" ht="12.75">
      <c r="A29" s="10">
        <v>24</v>
      </c>
      <c r="B29" s="10" t="s">
        <v>30</v>
      </c>
      <c r="C29" s="11">
        <v>958.57498</v>
      </c>
      <c r="D29" s="11">
        <v>613.57</v>
      </c>
      <c r="E29" s="11">
        <v>609.54</v>
      </c>
      <c r="F29" s="11">
        <v>349.03498</v>
      </c>
      <c r="G29" s="18">
        <f t="shared" si="1"/>
        <v>87.258745</v>
      </c>
      <c r="H29" s="18">
        <f t="shared" si="0"/>
        <v>87.258745</v>
      </c>
      <c r="I29" s="18">
        <f t="shared" si="0"/>
        <v>87.258745</v>
      </c>
      <c r="J29" s="18">
        <f t="shared" si="0"/>
        <v>87.258745</v>
      </c>
      <c r="K29" s="10"/>
      <c r="L29" s="10"/>
    </row>
    <row r="30" spans="1:12" ht="12.75">
      <c r="A30" s="10">
        <v>25</v>
      </c>
      <c r="B30" s="10" t="s">
        <v>31</v>
      </c>
      <c r="C30" s="11">
        <v>1697.876947</v>
      </c>
      <c r="D30" s="11">
        <v>1030</v>
      </c>
      <c r="E30" s="11">
        <v>973.32</v>
      </c>
      <c r="F30" s="11">
        <v>724.556947</v>
      </c>
      <c r="G30" s="18">
        <f t="shared" si="1"/>
        <v>181.13923675</v>
      </c>
      <c r="H30" s="18">
        <f t="shared" si="0"/>
        <v>181.13923675</v>
      </c>
      <c r="I30" s="18">
        <f t="shared" si="0"/>
        <v>181.13923675</v>
      </c>
      <c r="J30" s="18">
        <f t="shared" si="0"/>
        <v>181.13923675</v>
      </c>
      <c r="K30" s="10"/>
      <c r="L30" s="10"/>
    </row>
    <row r="31" spans="1:12" ht="12.75">
      <c r="A31" s="10">
        <v>26</v>
      </c>
      <c r="B31" s="10" t="s">
        <v>32</v>
      </c>
      <c r="C31" s="11">
        <v>1622.759451</v>
      </c>
      <c r="D31" s="11">
        <v>903.69</v>
      </c>
      <c r="E31" s="11">
        <v>826.72</v>
      </c>
      <c r="F31" s="11">
        <v>796.0394509999999</v>
      </c>
      <c r="G31" s="18">
        <f t="shared" si="1"/>
        <v>199.00986274999997</v>
      </c>
      <c r="H31" s="18">
        <f t="shared" si="0"/>
        <v>199.00986274999997</v>
      </c>
      <c r="I31" s="18">
        <f t="shared" si="0"/>
        <v>199.00986274999997</v>
      </c>
      <c r="J31" s="18">
        <f t="shared" si="0"/>
        <v>199.00986274999997</v>
      </c>
      <c r="K31" s="10"/>
      <c r="L31" s="10"/>
    </row>
    <row r="32" spans="1:12" ht="12.75">
      <c r="A32" s="10">
        <v>27</v>
      </c>
      <c r="B32" s="10" t="s">
        <v>33</v>
      </c>
      <c r="C32" s="11">
        <v>1046.971904</v>
      </c>
      <c r="D32" s="11">
        <v>639.95</v>
      </c>
      <c r="E32" s="11">
        <v>623.18</v>
      </c>
      <c r="F32" s="11">
        <v>423.79190400000005</v>
      </c>
      <c r="G32" s="18">
        <f t="shared" si="1"/>
        <v>105.94797600000001</v>
      </c>
      <c r="H32" s="18">
        <f t="shared" si="0"/>
        <v>105.94797600000001</v>
      </c>
      <c r="I32" s="18">
        <f t="shared" si="0"/>
        <v>105.94797600000001</v>
      </c>
      <c r="J32" s="18">
        <f t="shared" si="0"/>
        <v>105.94797600000001</v>
      </c>
      <c r="K32" s="10"/>
      <c r="L32" s="10"/>
    </row>
    <row r="33" spans="1:12" ht="12.75">
      <c r="A33" s="10">
        <v>28</v>
      </c>
      <c r="B33" s="10" t="s">
        <v>34</v>
      </c>
      <c r="C33" s="11">
        <v>659.347577</v>
      </c>
      <c r="D33" s="11">
        <v>289.87</v>
      </c>
      <c r="E33" s="11">
        <v>282.71</v>
      </c>
      <c r="F33" s="11">
        <v>376.637577</v>
      </c>
      <c r="G33" s="18">
        <f>F33/6</f>
        <v>62.772929500000004</v>
      </c>
      <c r="H33" s="18">
        <f t="shared" si="0"/>
        <v>62.772929500000004</v>
      </c>
      <c r="I33" s="18">
        <f t="shared" si="0"/>
        <v>62.772929500000004</v>
      </c>
      <c r="J33" s="18">
        <f t="shared" si="0"/>
        <v>62.772929500000004</v>
      </c>
      <c r="K33" s="26">
        <f>G33</f>
        <v>62.772929500000004</v>
      </c>
      <c r="L33" s="26">
        <f>G33</f>
        <v>62.772929500000004</v>
      </c>
    </row>
    <row r="34" spans="1:12" ht="12.75">
      <c r="A34" s="10">
        <v>29</v>
      </c>
      <c r="B34" s="10" t="s">
        <v>35</v>
      </c>
      <c r="C34" s="11">
        <v>1231.5896360000002</v>
      </c>
      <c r="D34" s="11">
        <v>455.67</v>
      </c>
      <c r="E34" s="11">
        <v>371.07</v>
      </c>
      <c r="F34" s="11">
        <v>860.5196360000002</v>
      </c>
      <c r="G34" s="18">
        <f>F34/6</f>
        <v>143.41993933333336</v>
      </c>
      <c r="H34" s="18">
        <f t="shared" si="0"/>
        <v>143.41993933333336</v>
      </c>
      <c r="I34" s="18">
        <f t="shared" si="0"/>
        <v>143.41993933333336</v>
      </c>
      <c r="J34" s="18">
        <f t="shared" si="0"/>
        <v>143.41993933333336</v>
      </c>
      <c r="K34" s="26">
        <f>G34</f>
        <v>143.41993933333336</v>
      </c>
      <c r="L34" s="26">
        <f>G34</f>
        <v>143.41993933333336</v>
      </c>
    </row>
    <row r="35" spans="1:12" ht="12.75">
      <c r="A35" s="10">
        <v>30</v>
      </c>
      <c r="B35" s="10" t="s">
        <v>36</v>
      </c>
      <c r="C35" s="11">
        <v>727.3560229999999</v>
      </c>
      <c r="D35" s="11">
        <v>601.6</v>
      </c>
      <c r="E35" s="11">
        <v>486.72</v>
      </c>
      <c r="F35" s="11">
        <v>240.6360229999999</v>
      </c>
      <c r="G35" s="18">
        <f>F35/4</f>
        <v>60.15900574999998</v>
      </c>
      <c r="H35" s="18">
        <f t="shared" si="0"/>
        <v>60.15900574999998</v>
      </c>
      <c r="I35" s="18">
        <f t="shared" si="0"/>
        <v>60.15900574999998</v>
      </c>
      <c r="J35" s="18">
        <f t="shared" si="0"/>
        <v>60.15900574999998</v>
      </c>
      <c r="K35" s="26"/>
      <c r="L35" s="26"/>
    </row>
    <row r="36" spans="1:12" ht="12.75">
      <c r="A36" s="10">
        <v>31</v>
      </c>
      <c r="B36" s="10" t="s">
        <v>15</v>
      </c>
      <c r="C36" s="11">
        <v>1460.671987</v>
      </c>
      <c r="D36" s="11">
        <v>752.52</v>
      </c>
      <c r="E36" s="11">
        <v>733.12</v>
      </c>
      <c r="F36" s="11">
        <v>727.5519869999999</v>
      </c>
      <c r="G36" s="18">
        <f t="shared" si="1"/>
        <v>181.88799674999999</v>
      </c>
      <c r="H36" s="18">
        <f t="shared" si="0"/>
        <v>181.88799674999999</v>
      </c>
      <c r="I36" s="18">
        <f t="shared" si="0"/>
        <v>181.88799674999999</v>
      </c>
      <c r="J36" s="18">
        <f t="shared" si="0"/>
        <v>181.88799674999999</v>
      </c>
      <c r="K36" s="10"/>
      <c r="L36" s="10"/>
    </row>
    <row r="37" spans="1:12" ht="12.75">
      <c r="A37" s="10">
        <v>32</v>
      </c>
      <c r="B37" s="10" t="s">
        <v>37</v>
      </c>
      <c r="C37" s="11">
        <v>1352.771204</v>
      </c>
      <c r="D37" s="11">
        <v>547</v>
      </c>
      <c r="E37" s="11">
        <v>519.08</v>
      </c>
      <c r="F37" s="11">
        <v>833.6912039999999</v>
      </c>
      <c r="G37" s="18">
        <f t="shared" si="1"/>
        <v>208.42280099999996</v>
      </c>
      <c r="H37" s="18">
        <f t="shared" si="0"/>
        <v>208.42280099999996</v>
      </c>
      <c r="I37" s="18">
        <f t="shared" si="0"/>
        <v>208.42280099999996</v>
      </c>
      <c r="J37" s="18">
        <f t="shared" si="0"/>
        <v>208.42280099999996</v>
      </c>
      <c r="K37" s="10"/>
      <c r="L37" s="10"/>
    </row>
    <row r="38" spans="1:12" ht="12.75">
      <c r="A38" s="10">
        <v>33</v>
      </c>
      <c r="B38" s="10" t="s">
        <v>38</v>
      </c>
      <c r="C38" s="11">
        <v>2485.30114</v>
      </c>
      <c r="D38" s="11">
        <v>1145</v>
      </c>
      <c r="E38" s="11">
        <v>1050.83</v>
      </c>
      <c r="F38" s="11">
        <v>1434.47114</v>
      </c>
      <c r="G38" s="18">
        <f>F38/6</f>
        <v>239.07852333333335</v>
      </c>
      <c r="H38" s="18">
        <f>G38</f>
        <v>239.07852333333335</v>
      </c>
      <c r="I38" s="18">
        <f>H38</f>
        <v>239.07852333333335</v>
      </c>
      <c r="J38" s="18">
        <f>I38</f>
        <v>239.07852333333335</v>
      </c>
      <c r="K38" s="26">
        <f>G38</f>
        <v>239.07852333333335</v>
      </c>
      <c r="L38" s="26">
        <f>G38</f>
        <v>239.07852333333335</v>
      </c>
    </row>
    <row r="39" spans="1:12" s="1" customFormat="1" ht="12.75">
      <c r="A39" s="5"/>
      <c r="B39" s="5" t="s">
        <v>39</v>
      </c>
      <c r="C39" s="22">
        <v>50334.67214899999</v>
      </c>
      <c r="D39" s="22">
        <v>32976.554736</v>
      </c>
      <c r="E39" s="22">
        <v>30785.581000000006</v>
      </c>
      <c r="F39" s="22">
        <v>19549.091149</v>
      </c>
      <c r="G39" s="16">
        <f aca="true" t="shared" si="2" ref="G39:L39">SUM(G5:G38)</f>
        <v>4319.606937083334</v>
      </c>
      <c r="H39" s="16">
        <f t="shared" si="2"/>
        <v>4320.606937083334</v>
      </c>
      <c r="I39" s="16">
        <f t="shared" si="2"/>
        <v>4321.606937083334</v>
      </c>
      <c r="J39" s="16">
        <f t="shared" si="2"/>
        <v>4322.606937083334</v>
      </c>
      <c r="K39" s="5">
        <f t="shared" si="2"/>
        <v>1145.3317003333336</v>
      </c>
      <c r="L39" s="5">
        <f t="shared" si="2"/>
        <v>1145.3317003333336</v>
      </c>
    </row>
  </sheetData>
  <mergeCells count="4">
    <mergeCell ref="A3:A4"/>
    <mergeCell ref="B3:B4"/>
    <mergeCell ref="C3:F3"/>
    <mergeCell ref="G3:J3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J2" sqref="J2:R2"/>
    </sheetView>
  </sheetViews>
  <sheetFormatPr defaultColWidth="9.140625" defaultRowHeight="12.75"/>
  <cols>
    <col min="1" max="1" width="9.140625" style="6" customWidth="1"/>
    <col min="2" max="2" width="9.140625" style="20" customWidth="1"/>
    <col min="3" max="3" width="9.140625" style="6" customWidth="1"/>
    <col min="4" max="4" width="12.00390625" style="6" customWidth="1"/>
    <col min="5" max="7" width="0" style="6" hidden="1" customWidth="1"/>
    <col min="8" max="9" width="9.140625" style="6" customWidth="1"/>
    <col min="10" max="18" width="6.28125" style="6" customWidth="1"/>
    <col min="19" max="16384" width="9.140625" style="6" customWidth="1"/>
  </cols>
  <sheetData>
    <row r="1" spans="14:15" ht="12.75">
      <c r="N1" s="37" t="s">
        <v>57</v>
      </c>
      <c r="O1" s="37"/>
    </row>
    <row r="2" spans="1:18" s="8" customFormat="1" ht="27.75" customHeight="1">
      <c r="A2" s="36" t="s">
        <v>50</v>
      </c>
      <c r="B2" s="28" t="s">
        <v>52</v>
      </c>
      <c r="C2" s="28" t="s">
        <v>0</v>
      </c>
      <c r="D2" s="34" t="s">
        <v>2</v>
      </c>
      <c r="E2" s="34"/>
      <c r="F2" s="34"/>
      <c r="G2" s="34"/>
      <c r="H2" s="34"/>
      <c r="I2" s="34"/>
      <c r="J2" s="35" t="s">
        <v>51</v>
      </c>
      <c r="K2" s="35"/>
      <c r="L2" s="35"/>
      <c r="M2" s="35"/>
      <c r="N2" s="35"/>
      <c r="O2" s="35"/>
      <c r="P2" s="35"/>
      <c r="Q2" s="35"/>
      <c r="R2" s="35"/>
    </row>
    <row r="3" spans="1:18" s="8" customFormat="1" ht="40.5">
      <c r="A3" s="36"/>
      <c r="B3" s="29"/>
      <c r="C3" s="29"/>
      <c r="D3" s="7" t="s">
        <v>3</v>
      </c>
      <c r="G3" s="8" t="s">
        <v>4</v>
      </c>
      <c r="H3" s="7" t="s">
        <v>5</v>
      </c>
      <c r="I3" s="7" t="s">
        <v>40</v>
      </c>
      <c r="J3" s="9" t="s">
        <v>41</v>
      </c>
      <c r="K3" s="9" t="s">
        <v>42</v>
      </c>
      <c r="L3" s="9" t="s">
        <v>43</v>
      </c>
      <c r="M3" s="9" t="s">
        <v>44</v>
      </c>
      <c r="N3" s="9" t="s">
        <v>45</v>
      </c>
      <c r="O3" s="9" t="s">
        <v>46</v>
      </c>
      <c r="P3" s="9" t="s">
        <v>47</v>
      </c>
      <c r="Q3" s="9" t="s">
        <v>48</v>
      </c>
      <c r="R3" s="9" t="s">
        <v>49</v>
      </c>
    </row>
    <row r="4" spans="1:18" s="4" customFormat="1" ht="12.75">
      <c r="A4" s="3">
        <v>1</v>
      </c>
      <c r="B4" s="3">
        <v>1</v>
      </c>
      <c r="C4" s="3">
        <v>2</v>
      </c>
      <c r="D4" s="3">
        <v>3</v>
      </c>
      <c r="E4" s="3"/>
      <c r="F4" s="3"/>
      <c r="G4" s="3"/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</row>
    <row r="5" spans="1:18" ht="12.75">
      <c r="A5" s="10">
        <v>1</v>
      </c>
      <c r="B5" s="21">
        <v>1</v>
      </c>
      <c r="C5" s="10" t="s">
        <v>6</v>
      </c>
      <c r="D5" s="11">
        <v>1800.156687</v>
      </c>
      <c r="E5" s="11">
        <v>170.62546</v>
      </c>
      <c r="F5" s="11">
        <v>136.07</v>
      </c>
      <c r="G5" s="11">
        <v>313.09594</v>
      </c>
      <c r="H5" s="11">
        <v>217.51</v>
      </c>
      <c r="I5" s="11">
        <f>D5-H5</f>
        <v>1582.646687</v>
      </c>
      <c r="J5" s="10">
        <f>I5/9</f>
        <v>175.8496318888889</v>
      </c>
      <c r="K5" s="10">
        <f aca="true" t="shared" si="0" ref="K5:K36">J5</f>
        <v>175.8496318888889</v>
      </c>
      <c r="L5" s="10">
        <f aca="true" t="shared" si="1" ref="L5:R5">K5</f>
        <v>175.8496318888889</v>
      </c>
      <c r="M5" s="10">
        <f t="shared" si="1"/>
        <v>175.8496318888889</v>
      </c>
      <c r="N5" s="10">
        <f t="shared" si="1"/>
        <v>175.8496318888889</v>
      </c>
      <c r="O5" s="10">
        <f t="shared" si="1"/>
        <v>175.8496318888889</v>
      </c>
      <c r="P5" s="10">
        <f t="shared" si="1"/>
        <v>175.8496318888889</v>
      </c>
      <c r="Q5" s="10">
        <f t="shared" si="1"/>
        <v>175.8496318888889</v>
      </c>
      <c r="R5" s="10">
        <f t="shared" si="1"/>
        <v>175.8496318888889</v>
      </c>
    </row>
    <row r="6" spans="1:18" ht="12.75">
      <c r="A6" s="10">
        <v>2</v>
      </c>
      <c r="B6" s="21">
        <v>2</v>
      </c>
      <c r="C6" s="10" t="s">
        <v>7</v>
      </c>
      <c r="D6" s="11">
        <v>1206.662734</v>
      </c>
      <c r="E6" s="11">
        <v>158.33</v>
      </c>
      <c r="F6" s="11">
        <v>134.76</v>
      </c>
      <c r="G6" s="11">
        <v>210.11</v>
      </c>
      <c r="H6" s="11">
        <v>193.26</v>
      </c>
      <c r="I6" s="11">
        <f aca="true" t="shared" si="2" ref="I6:I37">D6-H6</f>
        <v>1013.402734</v>
      </c>
      <c r="J6" s="10">
        <f aca="true" t="shared" si="3" ref="J6:J38">I6/9</f>
        <v>112.60030377777778</v>
      </c>
      <c r="K6" s="10">
        <f t="shared" si="0"/>
        <v>112.60030377777778</v>
      </c>
      <c r="L6" s="10">
        <f aca="true" t="shared" si="4" ref="L6:R15">K6</f>
        <v>112.60030377777778</v>
      </c>
      <c r="M6" s="10">
        <f t="shared" si="4"/>
        <v>112.60030377777778</v>
      </c>
      <c r="N6" s="10">
        <f t="shared" si="4"/>
        <v>112.60030377777778</v>
      </c>
      <c r="O6" s="10">
        <f t="shared" si="4"/>
        <v>112.60030377777778</v>
      </c>
      <c r="P6" s="10">
        <f t="shared" si="4"/>
        <v>112.60030377777778</v>
      </c>
      <c r="Q6" s="10">
        <f t="shared" si="4"/>
        <v>112.60030377777778</v>
      </c>
      <c r="R6" s="10">
        <f t="shared" si="4"/>
        <v>112.60030377777778</v>
      </c>
    </row>
    <row r="7" spans="1:18" ht="12.75">
      <c r="A7" s="10">
        <v>3</v>
      </c>
      <c r="B7" s="21">
        <v>3</v>
      </c>
      <c r="C7" s="10" t="s">
        <v>8</v>
      </c>
      <c r="D7" s="11">
        <v>3333.461358</v>
      </c>
      <c r="E7" s="11">
        <v>660.45</v>
      </c>
      <c r="F7" s="11">
        <v>623.52</v>
      </c>
      <c r="G7" s="11">
        <v>889.86</v>
      </c>
      <c r="H7" s="11">
        <v>772.69</v>
      </c>
      <c r="I7" s="11">
        <f t="shared" si="2"/>
        <v>2560.771358</v>
      </c>
      <c r="J7" s="10">
        <f t="shared" si="3"/>
        <v>284.5301508888889</v>
      </c>
      <c r="K7" s="10">
        <f t="shared" si="0"/>
        <v>284.5301508888889</v>
      </c>
      <c r="L7" s="10">
        <f t="shared" si="4"/>
        <v>284.5301508888889</v>
      </c>
      <c r="M7" s="10">
        <f t="shared" si="4"/>
        <v>284.5301508888889</v>
      </c>
      <c r="N7" s="10">
        <f t="shared" si="4"/>
        <v>284.5301508888889</v>
      </c>
      <c r="O7" s="10">
        <f t="shared" si="4"/>
        <v>284.5301508888889</v>
      </c>
      <c r="P7" s="10">
        <f t="shared" si="4"/>
        <v>284.5301508888889</v>
      </c>
      <c r="Q7" s="10">
        <f t="shared" si="4"/>
        <v>284.5301508888889</v>
      </c>
      <c r="R7" s="10">
        <f t="shared" si="4"/>
        <v>284.5301508888889</v>
      </c>
    </row>
    <row r="8" spans="1:18" ht="12.75">
      <c r="A8" s="10">
        <v>4</v>
      </c>
      <c r="B8" s="21">
        <v>4</v>
      </c>
      <c r="C8" s="10" t="s">
        <v>9</v>
      </c>
      <c r="D8" s="11">
        <v>3279.8522120000002</v>
      </c>
      <c r="E8" s="11">
        <v>623.6</v>
      </c>
      <c r="F8" s="11">
        <v>539.28</v>
      </c>
      <c r="G8" s="11">
        <v>713.6</v>
      </c>
      <c r="H8" s="11">
        <v>655.21</v>
      </c>
      <c r="I8" s="11">
        <f t="shared" si="2"/>
        <v>2624.642212</v>
      </c>
      <c r="J8" s="10">
        <f t="shared" si="3"/>
        <v>291.6269124444445</v>
      </c>
      <c r="K8" s="10">
        <f t="shared" si="0"/>
        <v>291.6269124444445</v>
      </c>
      <c r="L8" s="10">
        <f t="shared" si="4"/>
        <v>291.6269124444445</v>
      </c>
      <c r="M8" s="10">
        <f t="shared" si="4"/>
        <v>291.6269124444445</v>
      </c>
      <c r="N8" s="10">
        <f t="shared" si="4"/>
        <v>291.6269124444445</v>
      </c>
      <c r="O8" s="10">
        <f t="shared" si="4"/>
        <v>291.6269124444445</v>
      </c>
      <c r="P8" s="10">
        <f t="shared" si="4"/>
        <v>291.6269124444445</v>
      </c>
      <c r="Q8" s="10">
        <f t="shared" si="4"/>
        <v>291.6269124444445</v>
      </c>
      <c r="R8" s="10">
        <f t="shared" si="4"/>
        <v>291.6269124444445</v>
      </c>
    </row>
    <row r="9" spans="1:18" ht="12.75">
      <c r="A9" s="10">
        <v>5</v>
      </c>
      <c r="B9" s="21">
        <v>5</v>
      </c>
      <c r="C9" s="10" t="s">
        <v>11</v>
      </c>
      <c r="D9" s="11">
        <v>1410.851032</v>
      </c>
      <c r="E9" s="11">
        <v>65</v>
      </c>
      <c r="F9" s="11">
        <v>39.903000000000006</v>
      </c>
      <c r="G9" s="11">
        <v>108.1</v>
      </c>
      <c r="H9" s="11">
        <v>83.943</v>
      </c>
      <c r="I9" s="11">
        <f t="shared" si="2"/>
        <v>1326.908032</v>
      </c>
      <c r="J9" s="10">
        <f t="shared" si="3"/>
        <v>147.43422577777778</v>
      </c>
      <c r="K9" s="10">
        <f t="shared" si="0"/>
        <v>147.43422577777778</v>
      </c>
      <c r="L9" s="10">
        <f t="shared" si="4"/>
        <v>147.43422577777778</v>
      </c>
      <c r="M9" s="10">
        <f t="shared" si="4"/>
        <v>147.43422577777778</v>
      </c>
      <c r="N9" s="10">
        <f t="shared" si="4"/>
        <v>147.43422577777778</v>
      </c>
      <c r="O9" s="10">
        <f t="shared" si="4"/>
        <v>147.43422577777778</v>
      </c>
      <c r="P9" s="10">
        <f t="shared" si="4"/>
        <v>147.43422577777778</v>
      </c>
      <c r="Q9" s="10">
        <f t="shared" si="4"/>
        <v>147.43422577777778</v>
      </c>
      <c r="R9" s="10">
        <f t="shared" si="4"/>
        <v>147.43422577777778</v>
      </c>
    </row>
    <row r="10" spans="1:18" ht="12.75">
      <c r="A10" s="10">
        <v>6</v>
      </c>
      <c r="B10" s="21">
        <v>6</v>
      </c>
      <c r="C10" s="10" t="s">
        <v>12</v>
      </c>
      <c r="D10" s="11">
        <v>1854.8359921099998</v>
      </c>
      <c r="E10" s="11">
        <v>171</v>
      </c>
      <c r="F10" s="11">
        <v>211.06</v>
      </c>
      <c r="G10" s="11">
        <v>193.55</v>
      </c>
      <c r="H10" s="11">
        <v>213.42</v>
      </c>
      <c r="I10" s="11">
        <f t="shared" si="2"/>
        <v>1641.4159921099997</v>
      </c>
      <c r="J10" s="10">
        <f t="shared" si="3"/>
        <v>182.37955467888887</v>
      </c>
      <c r="K10" s="10">
        <f t="shared" si="0"/>
        <v>182.37955467888887</v>
      </c>
      <c r="L10" s="10">
        <f t="shared" si="4"/>
        <v>182.37955467888887</v>
      </c>
      <c r="M10" s="10">
        <f t="shared" si="4"/>
        <v>182.37955467888887</v>
      </c>
      <c r="N10" s="10">
        <f t="shared" si="4"/>
        <v>182.37955467888887</v>
      </c>
      <c r="O10" s="10">
        <f t="shared" si="4"/>
        <v>182.37955467888887</v>
      </c>
      <c r="P10" s="10">
        <f t="shared" si="4"/>
        <v>182.37955467888887</v>
      </c>
      <c r="Q10" s="10">
        <f t="shared" si="4"/>
        <v>182.37955467888887</v>
      </c>
      <c r="R10" s="10">
        <f t="shared" si="4"/>
        <v>182.37955467888887</v>
      </c>
    </row>
    <row r="11" spans="1:18" ht="12.75">
      <c r="A11" s="10">
        <v>7</v>
      </c>
      <c r="B11" s="21">
        <v>7</v>
      </c>
      <c r="C11" s="10" t="s">
        <v>10</v>
      </c>
      <c r="D11" s="11">
        <v>2928.6935598</v>
      </c>
      <c r="E11" s="11">
        <v>262.24</v>
      </c>
      <c r="F11" s="11">
        <v>165.223</v>
      </c>
      <c r="G11" s="11">
        <v>262.24</v>
      </c>
      <c r="H11" s="11">
        <v>165.223</v>
      </c>
      <c r="I11" s="11">
        <f t="shared" si="2"/>
        <v>2763.4705598</v>
      </c>
      <c r="J11" s="10">
        <f t="shared" si="3"/>
        <v>307.0522844222222</v>
      </c>
      <c r="K11" s="10">
        <f t="shared" si="0"/>
        <v>307.0522844222222</v>
      </c>
      <c r="L11" s="10">
        <f t="shared" si="4"/>
        <v>307.0522844222222</v>
      </c>
      <c r="M11" s="10">
        <f t="shared" si="4"/>
        <v>307.0522844222222</v>
      </c>
      <c r="N11" s="10">
        <f t="shared" si="4"/>
        <v>307.0522844222222</v>
      </c>
      <c r="O11" s="10">
        <f t="shared" si="4"/>
        <v>307.0522844222222</v>
      </c>
      <c r="P11" s="10">
        <f t="shared" si="4"/>
        <v>307.0522844222222</v>
      </c>
      <c r="Q11" s="10">
        <f t="shared" si="4"/>
        <v>307.0522844222222</v>
      </c>
      <c r="R11" s="10">
        <f t="shared" si="4"/>
        <v>307.0522844222222</v>
      </c>
    </row>
    <row r="12" spans="1:18" ht="12.75">
      <c r="A12" s="10">
        <v>8</v>
      </c>
      <c r="B12" s="21">
        <v>8</v>
      </c>
      <c r="C12" s="10" t="s">
        <v>13</v>
      </c>
      <c r="D12" s="11">
        <v>2093.91071</v>
      </c>
      <c r="E12" s="11">
        <v>70</v>
      </c>
      <c r="F12" s="11">
        <v>4.47</v>
      </c>
      <c r="G12" s="11">
        <v>70</v>
      </c>
      <c r="H12" s="11">
        <v>4.47</v>
      </c>
      <c r="I12" s="11">
        <f t="shared" si="2"/>
        <v>2089.4407100000003</v>
      </c>
      <c r="J12" s="10">
        <f t="shared" si="3"/>
        <v>232.16007888888893</v>
      </c>
      <c r="K12" s="10">
        <f t="shared" si="0"/>
        <v>232.16007888888893</v>
      </c>
      <c r="L12" s="10">
        <f t="shared" si="4"/>
        <v>232.16007888888893</v>
      </c>
      <c r="M12" s="10">
        <f t="shared" si="4"/>
        <v>232.16007888888893</v>
      </c>
      <c r="N12" s="10">
        <f t="shared" si="4"/>
        <v>232.16007888888893</v>
      </c>
      <c r="O12" s="10">
        <f t="shared" si="4"/>
        <v>232.16007888888893</v>
      </c>
      <c r="P12" s="10">
        <f t="shared" si="4"/>
        <v>232.16007888888893</v>
      </c>
      <c r="Q12" s="10">
        <f t="shared" si="4"/>
        <v>232.16007888888893</v>
      </c>
      <c r="R12" s="10">
        <f t="shared" si="4"/>
        <v>232.16007888888893</v>
      </c>
    </row>
    <row r="13" spans="1:18" ht="12.75">
      <c r="A13" s="10">
        <v>9</v>
      </c>
      <c r="B13" s="21">
        <v>9</v>
      </c>
      <c r="C13" s="10" t="s">
        <v>14</v>
      </c>
      <c r="D13" s="11">
        <v>2750.996613671777</v>
      </c>
      <c r="E13" s="11">
        <v>149.9</v>
      </c>
      <c r="F13" s="11">
        <v>173.11</v>
      </c>
      <c r="G13" s="11">
        <v>149.9</v>
      </c>
      <c r="H13" s="11">
        <v>173.11</v>
      </c>
      <c r="I13" s="11">
        <f t="shared" si="2"/>
        <v>2577.886613671777</v>
      </c>
      <c r="J13" s="10">
        <f t="shared" si="3"/>
        <v>286.4318459635308</v>
      </c>
      <c r="K13" s="10">
        <f t="shared" si="0"/>
        <v>286.4318459635308</v>
      </c>
      <c r="L13" s="10">
        <f t="shared" si="4"/>
        <v>286.4318459635308</v>
      </c>
      <c r="M13" s="10">
        <f t="shared" si="4"/>
        <v>286.4318459635308</v>
      </c>
      <c r="N13" s="10">
        <f t="shared" si="4"/>
        <v>286.4318459635308</v>
      </c>
      <c r="O13" s="10">
        <f t="shared" si="4"/>
        <v>286.4318459635308</v>
      </c>
      <c r="P13" s="10">
        <f t="shared" si="4"/>
        <v>286.4318459635308</v>
      </c>
      <c r="Q13" s="10">
        <f t="shared" si="4"/>
        <v>286.4318459635308</v>
      </c>
      <c r="R13" s="10">
        <f t="shared" si="4"/>
        <v>286.4318459635308</v>
      </c>
    </row>
    <row r="14" spans="1:18" ht="12.75">
      <c r="A14" s="10">
        <v>10</v>
      </c>
      <c r="B14" s="21">
        <v>10</v>
      </c>
      <c r="C14" s="10" t="s">
        <v>16</v>
      </c>
      <c r="D14" s="11">
        <v>1553.81009</v>
      </c>
      <c r="E14" s="11">
        <v>203.5</v>
      </c>
      <c r="F14" s="11">
        <v>233.69</v>
      </c>
      <c r="G14" s="11">
        <v>209.5</v>
      </c>
      <c r="H14" s="11">
        <v>238.99</v>
      </c>
      <c r="I14" s="11">
        <f t="shared" si="2"/>
        <v>1314.82009</v>
      </c>
      <c r="J14" s="10">
        <f t="shared" si="3"/>
        <v>146.0911211111111</v>
      </c>
      <c r="K14" s="10">
        <f t="shared" si="0"/>
        <v>146.0911211111111</v>
      </c>
      <c r="L14" s="10">
        <f t="shared" si="4"/>
        <v>146.0911211111111</v>
      </c>
      <c r="M14" s="10">
        <f t="shared" si="4"/>
        <v>146.0911211111111</v>
      </c>
      <c r="N14" s="10">
        <f t="shared" si="4"/>
        <v>146.0911211111111</v>
      </c>
      <c r="O14" s="10">
        <f t="shared" si="4"/>
        <v>146.0911211111111</v>
      </c>
      <c r="P14" s="10">
        <f t="shared" si="4"/>
        <v>146.0911211111111</v>
      </c>
      <c r="Q14" s="10">
        <f t="shared" si="4"/>
        <v>146.0911211111111</v>
      </c>
      <c r="R14" s="10">
        <f t="shared" si="4"/>
        <v>146.0911211111111</v>
      </c>
    </row>
    <row r="15" spans="1:18" ht="12.75">
      <c r="A15" s="10">
        <v>11</v>
      </c>
      <c r="B15" s="21">
        <v>11</v>
      </c>
      <c r="C15" s="10" t="s">
        <v>17</v>
      </c>
      <c r="D15" s="11">
        <v>2532.8296950000004</v>
      </c>
      <c r="E15" s="11">
        <v>143.56</v>
      </c>
      <c r="F15" s="11">
        <v>67.87</v>
      </c>
      <c r="G15" s="11">
        <v>180.7</v>
      </c>
      <c r="H15" s="11">
        <v>118.18</v>
      </c>
      <c r="I15" s="11">
        <f t="shared" si="2"/>
        <v>2414.6496950000005</v>
      </c>
      <c r="J15" s="10">
        <f t="shared" si="3"/>
        <v>268.2944105555556</v>
      </c>
      <c r="K15" s="10">
        <f t="shared" si="0"/>
        <v>268.2944105555556</v>
      </c>
      <c r="L15" s="10">
        <f t="shared" si="4"/>
        <v>268.2944105555556</v>
      </c>
      <c r="M15" s="10">
        <f t="shared" si="4"/>
        <v>268.2944105555556</v>
      </c>
      <c r="N15" s="10">
        <f t="shared" si="4"/>
        <v>268.2944105555556</v>
      </c>
      <c r="O15" s="10">
        <f t="shared" si="4"/>
        <v>268.2944105555556</v>
      </c>
      <c r="P15" s="10">
        <f t="shared" si="4"/>
        <v>268.2944105555556</v>
      </c>
      <c r="Q15" s="10">
        <f t="shared" si="4"/>
        <v>268.2944105555556</v>
      </c>
      <c r="R15" s="10">
        <f t="shared" si="4"/>
        <v>268.2944105555556</v>
      </c>
    </row>
    <row r="16" spans="1:18" ht="12.75">
      <c r="A16" s="10">
        <v>12</v>
      </c>
      <c r="B16" s="21">
        <v>12</v>
      </c>
      <c r="C16" s="10" t="s">
        <v>18</v>
      </c>
      <c r="D16" s="11">
        <v>1671.965368</v>
      </c>
      <c r="E16" s="11">
        <v>177.84</v>
      </c>
      <c r="F16" s="11">
        <v>126.92</v>
      </c>
      <c r="G16" s="11">
        <v>177.84</v>
      </c>
      <c r="H16" s="11">
        <v>126.92</v>
      </c>
      <c r="I16" s="11">
        <f t="shared" si="2"/>
        <v>1545.0453679999998</v>
      </c>
      <c r="J16" s="10">
        <f t="shared" si="3"/>
        <v>171.67170755555554</v>
      </c>
      <c r="K16" s="10">
        <f t="shared" si="0"/>
        <v>171.67170755555554</v>
      </c>
      <c r="L16" s="10">
        <f aca="true" t="shared" si="5" ref="L16:R25">K16</f>
        <v>171.67170755555554</v>
      </c>
      <c r="M16" s="10">
        <f t="shared" si="5"/>
        <v>171.67170755555554</v>
      </c>
      <c r="N16" s="10">
        <f t="shared" si="5"/>
        <v>171.67170755555554</v>
      </c>
      <c r="O16" s="10">
        <f t="shared" si="5"/>
        <v>171.67170755555554</v>
      </c>
      <c r="P16" s="10">
        <f t="shared" si="5"/>
        <v>171.67170755555554</v>
      </c>
      <c r="Q16" s="10">
        <f t="shared" si="5"/>
        <v>171.67170755555554</v>
      </c>
      <c r="R16" s="10">
        <f t="shared" si="5"/>
        <v>171.67170755555554</v>
      </c>
    </row>
    <row r="17" spans="1:18" ht="12.75">
      <c r="A17" s="10">
        <v>13</v>
      </c>
      <c r="B17" s="21">
        <v>13</v>
      </c>
      <c r="C17" s="10" t="s">
        <v>19</v>
      </c>
      <c r="D17" s="11">
        <v>1392.21052</v>
      </c>
      <c r="E17" s="11">
        <v>192.61</v>
      </c>
      <c r="F17" s="11">
        <v>192.61</v>
      </c>
      <c r="G17" s="11">
        <v>208.21</v>
      </c>
      <c r="H17" s="11">
        <v>208.21</v>
      </c>
      <c r="I17" s="11">
        <f t="shared" si="2"/>
        <v>1184.00052</v>
      </c>
      <c r="J17" s="10">
        <f t="shared" si="3"/>
        <v>131.55561333333333</v>
      </c>
      <c r="K17" s="10">
        <f t="shared" si="0"/>
        <v>131.55561333333333</v>
      </c>
      <c r="L17" s="10">
        <f t="shared" si="5"/>
        <v>131.55561333333333</v>
      </c>
      <c r="M17" s="10">
        <f t="shared" si="5"/>
        <v>131.55561333333333</v>
      </c>
      <c r="N17" s="10">
        <f t="shared" si="5"/>
        <v>131.55561333333333</v>
      </c>
      <c r="O17" s="10">
        <f t="shared" si="5"/>
        <v>131.55561333333333</v>
      </c>
      <c r="P17" s="10">
        <f t="shared" si="5"/>
        <v>131.55561333333333</v>
      </c>
      <c r="Q17" s="10">
        <f t="shared" si="5"/>
        <v>131.55561333333333</v>
      </c>
      <c r="R17" s="10">
        <f t="shared" si="5"/>
        <v>131.55561333333333</v>
      </c>
    </row>
    <row r="18" spans="1:18" ht="12.75">
      <c r="A18" s="10">
        <v>14</v>
      </c>
      <c r="B18" s="21">
        <v>14</v>
      </c>
      <c r="C18" s="5" t="s">
        <v>20</v>
      </c>
      <c r="D18" s="11">
        <v>3578.8545110000005</v>
      </c>
      <c r="E18" s="11">
        <v>306.77</v>
      </c>
      <c r="F18" s="11">
        <v>241.49</v>
      </c>
      <c r="G18" s="11">
        <v>382.55</v>
      </c>
      <c r="H18" s="11">
        <v>241.49</v>
      </c>
      <c r="I18" s="11">
        <f t="shared" si="2"/>
        <v>3337.3645110000007</v>
      </c>
      <c r="J18" s="10">
        <f>I18/9-100</f>
        <v>270.8182790000001</v>
      </c>
      <c r="K18" s="10">
        <f t="shared" si="0"/>
        <v>270.8182790000001</v>
      </c>
      <c r="L18" s="10">
        <f t="shared" si="5"/>
        <v>270.8182790000001</v>
      </c>
      <c r="M18" s="10">
        <f>L18+100</f>
        <v>370.8182790000001</v>
      </c>
      <c r="N18" s="10">
        <f t="shared" si="5"/>
        <v>370.8182790000001</v>
      </c>
      <c r="O18" s="10">
        <f t="shared" si="5"/>
        <v>370.8182790000001</v>
      </c>
      <c r="P18" s="10">
        <f>O18+100</f>
        <v>470.8182790000001</v>
      </c>
      <c r="Q18" s="10">
        <f t="shared" si="5"/>
        <v>470.8182790000001</v>
      </c>
      <c r="R18" s="10">
        <f t="shared" si="5"/>
        <v>470.8182790000001</v>
      </c>
    </row>
    <row r="19" spans="1:18" ht="12.75">
      <c r="A19" s="10">
        <v>15</v>
      </c>
      <c r="B19" s="21">
        <v>15</v>
      </c>
      <c r="C19" s="10" t="s">
        <v>21</v>
      </c>
      <c r="D19" s="11">
        <v>1058.471876</v>
      </c>
      <c r="E19" s="11">
        <v>161.2</v>
      </c>
      <c r="F19" s="11">
        <v>118.94</v>
      </c>
      <c r="G19" s="11">
        <v>216</v>
      </c>
      <c r="H19" s="11">
        <v>118.94</v>
      </c>
      <c r="I19" s="11">
        <f t="shared" si="2"/>
        <v>939.531876</v>
      </c>
      <c r="J19" s="10">
        <f t="shared" si="3"/>
        <v>104.39243066666667</v>
      </c>
      <c r="K19" s="10">
        <f t="shared" si="0"/>
        <v>104.39243066666667</v>
      </c>
      <c r="L19" s="10">
        <f t="shared" si="5"/>
        <v>104.39243066666667</v>
      </c>
      <c r="M19" s="10">
        <f t="shared" si="5"/>
        <v>104.39243066666667</v>
      </c>
      <c r="N19" s="10">
        <f t="shared" si="5"/>
        <v>104.39243066666667</v>
      </c>
      <c r="O19" s="10">
        <f t="shared" si="5"/>
        <v>104.39243066666667</v>
      </c>
      <c r="P19" s="10">
        <f t="shared" si="5"/>
        <v>104.39243066666667</v>
      </c>
      <c r="Q19" s="10">
        <f t="shared" si="5"/>
        <v>104.39243066666667</v>
      </c>
      <c r="R19" s="10">
        <f t="shared" si="5"/>
        <v>104.39243066666667</v>
      </c>
    </row>
    <row r="20" spans="1:18" ht="12.75">
      <c r="A20" s="10">
        <v>16</v>
      </c>
      <c r="B20" s="21">
        <v>16</v>
      </c>
      <c r="C20" s="10" t="s">
        <v>22</v>
      </c>
      <c r="D20" s="11">
        <v>1835.053065</v>
      </c>
      <c r="E20" s="11">
        <v>308.5</v>
      </c>
      <c r="F20" s="11">
        <v>234.09</v>
      </c>
      <c r="G20" s="11">
        <v>330.72</v>
      </c>
      <c r="H20" s="11">
        <v>234.09</v>
      </c>
      <c r="I20" s="11">
        <f>D20-H20</f>
        <v>1600.9630650000001</v>
      </c>
      <c r="J20" s="10">
        <f t="shared" si="3"/>
        <v>177.88478500000002</v>
      </c>
      <c r="K20" s="10">
        <f t="shared" si="0"/>
        <v>177.88478500000002</v>
      </c>
      <c r="L20" s="10">
        <f t="shared" si="5"/>
        <v>177.88478500000002</v>
      </c>
      <c r="M20" s="10">
        <f t="shared" si="5"/>
        <v>177.88478500000002</v>
      </c>
      <c r="N20" s="10">
        <f t="shared" si="5"/>
        <v>177.88478500000002</v>
      </c>
      <c r="O20" s="10">
        <f t="shared" si="5"/>
        <v>177.88478500000002</v>
      </c>
      <c r="P20" s="10">
        <f t="shared" si="5"/>
        <v>177.88478500000002</v>
      </c>
      <c r="Q20" s="10">
        <f t="shared" si="5"/>
        <v>177.88478500000002</v>
      </c>
      <c r="R20" s="10">
        <f t="shared" si="5"/>
        <v>177.88478500000002</v>
      </c>
    </row>
    <row r="21" spans="1:18" ht="12.75">
      <c r="A21" s="10">
        <v>17</v>
      </c>
      <c r="B21" s="21">
        <v>17</v>
      </c>
      <c r="C21" s="10" t="s">
        <v>23</v>
      </c>
      <c r="D21" s="11">
        <v>2228.772318</v>
      </c>
      <c r="E21" s="11">
        <v>457</v>
      </c>
      <c r="F21" s="11">
        <v>357.19</v>
      </c>
      <c r="G21" s="11">
        <v>516</v>
      </c>
      <c r="H21" s="11">
        <v>395.97</v>
      </c>
      <c r="I21" s="11">
        <f t="shared" si="2"/>
        <v>1832.8023179999998</v>
      </c>
      <c r="J21" s="10">
        <f t="shared" si="3"/>
        <v>203.64470199999997</v>
      </c>
      <c r="K21" s="10">
        <f t="shared" si="0"/>
        <v>203.64470199999997</v>
      </c>
      <c r="L21" s="10">
        <f t="shared" si="5"/>
        <v>203.64470199999997</v>
      </c>
      <c r="M21" s="10">
        <f t="shared" si="5"/>
        <v>203.64470199999997</v>
      </c>
      <c r="N21" s="10">
        <f t="shared" si="5"/>
        <v>203.64470199999997</v>
      </c>
      <c r="O21" s="10">
        <f t="shared" si="5"/>
        <v>203.64470199999997</v>
      </c>
      <c r="P21" s="10">
        <f t="shared" si="5"/>
        <v>203.64470199999997</v>
      </c>
      <c r="Q21" s="10">
        <f t="shared" si="5"/>
        <v>203.64470199999997</v>
      </c>
      <c r="R21" s="10">
        <f t="shared" si="5"/>
        <v>203.64470199999997</v>
      </c>
    </row>
    <row r="22" spans="1:18" ht="12.75">
      <c r="A22" s="10">
        <v>18</v>
      </c>
      <c r="B22" s="21">
        <v>18</v>
      </c>
      <c r="C22" s="5" t="s">
        <v>24</v>
      </c>
      <c r="D22" s="11">
        <v>3559.760944</v>
      </c>
      <c r="E22" s="11">
        <v>20.55</v>
      </c>
      <c r="F22" s="11">
        <v>0</v>
      </c>
      <c r="G22" s="11">
        <v>52.32</v>
      </c>
      <c r="H22" s="11">
        <v>22.22</v>
      </c>
      <c r="I22" s="11">
        <f t="shared" si="2"/>
        <v>3537.5409440000003</v>
      </c>
      <c r="J22" s="10">
        <f>I22/9-100</f>
        <v>293.06010488888893</v>
      </c>
      <c r="K22" s="10">
        <f t="shared" si="0"/>
        <v>293.06010488888893</v>
      </c>
      <c r="L22" s="10">
        <f t="shared" si="5"/>
        <v>293.06010488888893</v>
      </c>
      <c r="M22" s="10">
        <f>L22+100</f>
        <v>393.06010488888893</v>
      </c>
      <c r="N22" s="10">
        <f t="shared" si="5"/>
        <v>393.06010488888893</v>
      </c>
      <c r="O22" s="10">
        <f t="shared" si="5"/>
        <v>393.06010488888893</v>
      </c>
      <c r="P22" s="10">
        <f>O22+100</f>
        <v>493.06010488888893</v>
      </c>
      <c r="Q22" s="10">
        <f t="shared" si="5"/>
        <v>493.06010488888893</v>
      </c>
      <c r="R22" s="10">
        <f t="shared" si="5"/>
        <v>493.06010488888893</v>
      </c>
    </row>
    <row r="23" spans="1:18" ht="12.75">
      <c r="A23" s="10">
        <v>19</v>
      </c>
      <c r="B23" s="21">
        <v>19</v>
      </c>
      <c r="C23" s="5" t="s">
        <v>25</v>
      </c>
      <c r="D23" s="11">
        <v>3598.7632154</v>
      </c>
      <c r="E23" s="11">
        <v>51</v>
      </c>
      <c r="F23" s="11">
        <v>20.19</v>
      </c>
      <c r="G23" s="11">
        <v>91</v>
      </c>
      <c r="H23" s="11">
        <v>20.19</v>
      </c>
      <c r="I23" s="11">
        <f t="shared" si="2"/>
        <v>3578.5732153999998</v>
      </c>
      <c r="J23" s="10">
        <f>I23/9-100</f>
        <v>297.6192461555555</v>
      </c>
      <c r="K23" s="10">
        <f t="shared" si="0"/>
        <v>297.6192461555555</v>
      </c>
      <c r="L23" s="10">
        <f t="shared" si="5"/>
        <v>297.6192461555555</v>
      </c>
      <c r="M23" s="10">
        <f>L23+100</f>
        <v>397.6192461555555</v>
      </c>
      <c r="N23" s="10">
        <f t="shared" si="5"/>
        <v>397.6192461555555</v>
      </c>
      <c r="O23" s="10">
        <f t="shared" si="5"/>
        <v>397.6192461555555</v>
      </c>
      <c r="P23" s="10">
        <f>O23+100</f>
        <v>497.6192461555555</v>
      </c>
      <c r="Q23" s="10">
        <f t="shared" si="5"/>
        <v>497.6192461555555</v>
      </c>
      <c r="R23" s="10">
        <f t="shared" si="5"/>
        <v>497.6192461555555</v>
      </c>
    </row>
    <row r="24" spans="1:18" ht="12.75">
      <c r="A24" s="10">
        <v>20</v>
      </c>
      <c r="B24" s="21">
        <v>20</v>
      </c>
      <c r="C24" s="10" t="s">
        <v>26</v>
      </c>
      <c r="D24" s="11">
        <v>1821.128597</v>
      </c>
      <c r="E24" s="11">
        <v>137.86</v>
      </c>
      <c r="F24" s="11">
        <v>119.76</v>
      </c>
      <c r="G24" s="11">
        <v>239.63</v>
      </c>
      <c r="H24" s="11">
        <v>208.55</v>
      </c>
      <c r="I24" s="11">
        <f t="shared" si="2"/>
        <v>1612.578597</v>
      </c>
      <c r="J24" s="10">
        <f t="shared" si="3"/>
        <v>179.17539966666666</v>
      </c>
      <c r="K24" s="10">
        <f t="shared" si="0"/>
        <v>179.17539966666666</v>
      </c>
      <c r="L24" s="10">
        <f t="shared" si="5"/>
        <v>179.17539966666666</v>
      </c>
      <c r="M24" s="10">
        <f t="shared" si="5"/>
        <v>179.17539966666666</v>
      </c>
      <c r="N24" s="10">
        <f t="shared" si="5"/>
        <v>179.17539966666666</v>
      </c>
      <c r="O24" s="10">
        <f t="shared" si="5"/>
        <v>179.17539966666666</v>
      </c>
      <c r="P24" s="10">
        <f t="shared" si="5"/>
        <v>179.17539966666666</v>
      </c>
      <c r="Q24" s="10">
        <f t="shared" si="5"/>
        <v>179.17539966666666</v>
      </c>
      <c r="R24" s="10">
        <f t="shared" si="5"/>
        <v>179.17539966666666</v>
      </c>
    </row>
    <row r="25" spans="1:18" ht="12.75">
      <c r="A25" s="10">
        <v>21</v>
      </c>
      <c r="B25" s="21">
        <v>21</v>
      </c>
      <c r="C25" s="10" t="s">
        <v>27</v>
      </c>
      <c r="D25" s="11">
        <v>1921.807999</v>
      </c>
      <c r="E25" s="11">
        <v>271.57</v>
      </c>
      <c r="F25" s="11">
        <v>198.02933</v>
      </c>
      <c r="G25" s="11">
        <v>303.35</v>
      </c>
      <c r="H25" s="11">
        <v>217.2</v>
      </c>
      <c r="I25" s="11">
        <f t="shared" si="2"/>
        <v>1704.607999</v>
      </c>
      <c r="J25" s="10">
        <f t="shared" si="3"/>
        <v>189.4008887777778</v>
      </c>
      <c r="K25" s="10">
        <f t="shared" si="0"/>
        <v>189.4008887777778</v>
      </c>
      <c r="L25" s="10">
        <f t="shared" si="5"/>
        <v>189.4008887777778</v>
      </c>
      <c r="M25" s="10">
        <f t="shared" si="5"/>
        <v>189.4008887777778</v>
      </c>
      <c r="N25" s="10">
        <f t="shared" si="5"/>
        <v>189.4008887777778</v>
      </c>
      <c r="O25" s="10">
        <f t="shared" si="5"/>
        <v>189.4008887777778</v>
      </c>
      <c r="P25" s="10">
        <f t="shared" si="5"/>
        <v>189.4008887777778</v>
      </c>
      <c r="Q25" s="10">
        <f t="shared" si="5"/>
        <v>189.4008887777778</v>
      </c>
      <c r="R25" s="10">
        <f t="shared" si="5"/>
        <v>189.4008887777778</v>
      </c>
    </row>
    <row r="26" spans="1:18" ht="12.75">
      <c r="A26" s="10">
        <v>22</v>
      </c>
      <c r="B26" s="21">
        <v>22</v>
      </c>
      <c r="C26" s="10" t="s">
        <v>28</v>
      </c>
      <c r="D26" s="11">
        <v>1450.26817</v>
      </c>
      <c r="E26" s="11">
        <v>104</v>
      </c>
      <c r="F26" s="11">
        <v>75.96</v>
      </c>
      <c r="G26" s="11">
        <v>135.75</v>
      </c>
      <c r="H26" s="11">
        <v>103.37</v>
      </c>
      <c r="I26" s="11">
        <f t="shared" si="2"/>
        <v>1346.89817</v>
      </c>
      <c r="J26" s="10">
        <f t="shared" si="3"/>
        <v>149.6553522222222</v>
      </c>
      <c r="K26" s="10">
        <f t="shared" si="0"/>
        <v>149.6553522222222</v>
      </c>
      <c r="L26" s="10">
        <f aca="true" t="shared" si="6" ref="L26:R35">K26</f>
        <v>149.6553522222222</v>
      </c>
      <c r="M26" s="10">
        <f t="shared" si="6"/>
        <v>149.6553522222222</v>
      </c>
      <c r="N26" s="10">
        <f t="shared" si="6"/>
        <v>149.6553522222222</v>
      </c>
      <c r="O26" s="10">
        <f t="shared" si="6"/>
        <v>149.6553522222222</v>
      </c>
      <c r="P26" s="10">
        <f t="shared" si="6"/>
        <v>149.6553522222222</v>
      </c>
      <c r="Q26" s="10">
        <f t="shared" si="6"/>
        <v>149.6553522222222</v>
      </c>
      <c r="R26" s="10">
        <f t="shared" si="6"/>
        <v>149.6553522222222</v>
      </c>
    </row>
    <row r="27" spans="1:18" ht="12.75">
      <c r="A27" s="10">
        <v>23</v>
      </c>
      <c r="B27" s="21">
        <v>23</v>
      </c>
      <c r="C27" s="10" t="s">
        <v>29</v>
      </c>
      <c r="D27" s="11">
        <v>2104.767914</v>
      </c>
      <c r="E27" s="11">
        <v>123.6</v>
      </c>
      <c r="F27" s="11">
        <v>64.12</v>
      </c>
      <c r="G27" s="11">
        <v>181.8</v>
      </c>
      <c r="H27" s="11">
        <v>146.53</v>
      </c>
      <c r="I27" s="11">
        <f t="shared" si="2"/>
        <v>1958.237914</v>
      </c>
      <c r="J27" s="10">
        <f t="shared" si="3"/>
        <v>217.58199044444444</v>
      </c>
      <c r="K27" s="10">
        <f t="shared" si="0"/>
        <v>217.58199044444444</v>
      </c>
      <c r="L27" s="10">
        <f t="shared" si="6"/>
        <v>217.58199044444444</v>
      </c>
      <c r="M27" s="10">
        <f t="shared" si="6"/>
        <v>217.58199044444444</v>
      </c>
      <c r="N27" s="10">
        <f t="shared" si="6"/>
        <v>217.58199044444444</v>
      </c>
      <c r="O27" s="10">
        <f t="shared" si="6"/>
        <v>217.58199044444444</v>
      </c>
      <c r="P27" s="10">
        <f t="shared" si="6"/>
        <v>217.58199044444444</v>
      </c>
      <c r="Q27" s="10">
        <f t="shared" si="6"/>
        <v>217.58199044444444</v>
      </c>
      <c r="R27" s="10">
        <f t="shared" si="6"/>
        <v>217.58199044444444</v>
      </c>
    </row>
    <row r="28" spans="1:18" ht="12.75">
      <c r="A28" s="10">
        <v>24</v>
      </c>
      <c r="B28" s="21">
        <v>24</v>
      </c>
      <c r="C28" s="10" t="s">
        <v>30</v>
      </c>
      <c r="D28" s="11">
        <v>969.111</v>
      </c>
      <c r="E28" s="11">
        <v>0</v>
      </c>
      <c r="F28" s="11">
        <v>0</v>
      </c>
      <c r="G28" s="11">
        <v>0</v>
      </c>
      <c r="H28" s="11">
        <v>0</v>
      </c>
      <c r="I28" s="11">
        <f>D28-H28</f>
        <v>969.111</v>
      </c>
      <c r="J28" s="10">
        <f t="shared" si="3"/>
        <v>107.679</v>
      </c>
      <c r="K28" s="10">
        <f t="shared" si="0"/>
        <v>107.679</v>
      </c>
      <c r="L28" s="10">
        <f t="shared" si="6"/>
        <v>107.679</v>
      </c>
      <c r="M28" s="10">
        <f t="shared" si="6"/>
        <v>107.679</v>
      </c>
      <c r="N28" s="10">
        <f t="shared" si="6"/>
        <v>107.679</v>
      </c>
      <c r="O28" s="10">
        <f t="shared" si="6"/>
        <v>107.679</v>
      </c>
      <c r="P28" s="10">
        <f t="shared" si="6"/>
        <v>107.679</v>
      </c>
      <c r="Q28" s="10">
        <f t="shared" si="6"/>
        <v>107.679</v>
      </c>
      <c r="R28" s="10">
        <f t="shared" si="6"/>
        <v>107.679</v>
      </c>
    </row>
    <row r="29" spans="1:18" ht="12.75">
      <c r="A29" s="10">
        <v>25</v>
      </c>
      <c r="B29" s="21">
        <v>25</v>
      </c>
      <c r="C29" s="10" t="s">
        <v>31</v>
      </c>
      <c r="D29" s="11">
        <v>2400.074899</v>
      </c>
      <c r="E29" s="11">
        <v>71</v>
      </c>
      <c r="F29" s="11">
        <v>66.59</v>
      </c>
      <c r="G29" s="11">
        <v>107</v>
      </c>
      <c r="H29" s="11">
        <v>84.06</v>
      </c>
      <c r="I29" s="11">
        <f t="shared" si="2"/>
        <v>2316.0148990000002</v>
      </c>
      <c r="J29" s="10">
        <f t="shared" si="3"/>
        <v>257.3349887777778</v>
      </c>
      <c r="K29" s="10">
        <f t="shared" si="0"/>
        <v>257.3349887777778</v>
      </c>
      <c r="L29" s="10">
        <f t="shared" si="6"/>
        <v>257.3349887777778</v>
      </c>
      <c r="M29" s="10">
        <f t="shared" si="6"/>
        <v>257.3349887777778</v>
      </c>
      <c r="N29" s="10">
        <f t="shared" si="6"/>
        <v>257.3349887777778</v>
      </c>
      <c r="O29" s="10">
        <f t="shared" si="6"/>
        <v>257.3349887777778</v>
      </c>
      <c r="P29" s="10">
        <f t="shared" si="6"/>
        <v>257.3349887777778</v>
      </c>
      <c r="Q29" s="10">
        <f t="shared" si="6"/>
        <v>257.3349887777778</v>
      </c>
      <c r="R29" s="10">
        <f t="shared" si="6"/>
        <v>257.3349887777778</v>
      </c>
    </row>
    <row r="30" spans="1:18" ht="12.75">
      <c r="A30" s="10">
        <v>26</v>
      </c>
      <c r="B30" s="21">
        <v>26</v>
      </c>
      <c r="C30" s="10" t="s">
        <v>32</v>
      </c>
      <c r="D30" s="11">
        <v>2225.267182</v>
      </c>
      <c r="E30" s="11">
        <v>220.69</v>
      </c>
      <c r="F30" s="11">
        <v>212.41</v>
      </c>
      <c r="G30" s="11">
        <v>278.23</v>
      </c>
      <c r="H30" s="11">
        <v>261.29</v>
      </c>
      <c r="I30" s="11">
        <f t="shared" si="2"/>
        <v>1963.977182</v>
      </c>
      <c r="J30" s="10">
        <f t="shared" si="3"/>
        <v>218.2196868888889</v>
      </c>
      <c r="K30" s="10">
        <f t="shared" si="0"/>
        <v>218.2196868888889</v>
      </c>
      <c r="L30" s="10">
        <f t="shared" si="6"/>
        <v>218.2196868888889</v>
      </c>
      <c r="M30" s="10">
        <f t="shared" si="6"/>
        <v>218.2196868888889</v>
      </c>
      <c r="N30" s="10">
        <f t="shared" si="6"/>
        <v>218.2196868888889</v>
      </c>
      <c r="O30" s="10">
        <f t="shared" si="6"/>
        <v>218.2196868888889</v>
      </c>
      <c r="P30" s="10">
        <f t="shared" si="6"/>
        <v>218.2196868888889</v>
      </c>
      <c r="Q30" s="10">
        <f t="shared" si="6"/>
        <v>218.2196868888889</v>
      </c>
      <c r="R30" s="10">
        <f t="shared" si="6"/>
        <v>218.2196868888889</v>
      </c>
    </row>
    <row r="31" spans="1:18" ht="12.75">
      <c r="A31" s="10">
        <v>27</v>
      </c>
      <c r="B31" s="21">
        <v>27</v>
      </c>
      <c r="C31" s="10" t="s">
        <v>33</v>
      </c>
      <c r="D31" s="11">
        <v>1518.629451</v>
      </c>
      <c r="E31" s="11">
        <v>0</v>
      </c>
      <c r="F31" s="11">
        <v>0</v>
      </c>
      <c r="G31" s="11">
        <v>0</v>
      </c>
      <c r="H31" s="11">
        <v>0</v>
      </c>
      <c r="I31" s="11">
        <f t="shared" si="2"/>
        <v>1518.629451</v>
      </c>
      <c r="J31" s="10">
        <f t="shared" si="3"/>
        <v>168.73660566666666</v>
      </c>
      <c r="K31" s="10">
        <f t="shared" si="0"/>
        <v>168.73660566666666</v>
      </c>
      <c r="L31" s="10">
        <f t="shared" si="6"/>
        <v>168.73660566666666</v>
      </c>
      <c r="M31" s="10">
        <f t="shared" si="6"/>
        <v>168.73660566666666</v>
      </c>
      <c r="N31" s="10">
        <f t="shared" si="6"/>
        <v>168.73660566666666</v>
      </c>
      <c r="O31" s="10">
        <f t="shared" si="6"/>
        <v>168.73660566666666</v>
      </c>
      <c r="P31" s="10">
        <f t="shared" si="6"/>
        <v>168.73660566666666</v>
      </c>
      <c r="Q31" s="10">
        <f t="shared" si="6"/>
        <v>168.73660566666666</v>
      </c>
      <c r="R31" s="10">
        <f t="shared" si="6"/>
        <v>168.73660566666666</v>
      </c>
    </row>
    <row r="32" spans="1:18" ht="12.75">
      <c r="A32" s="10">
        <v>28</v>
      </c>
      <c r="B32" s="21">
        <v>28</v>
      </c>
      <c r="C32" s="10" t="s">
        <v>34</v>
      </c>
      <c r="D32" s="11">
        <v>2008.289886</v>
      </c>
      <c r="E32" s="11">
        <v>0</v>
      </c>
      <c r="F32" s="11">
        <v>0</v>
      </c>
      <c r="G32" s="11">
        <v>57.69</v>
      </c>
      <c r="H32" s="11">
        <v>22.85</v>
      </c>
      <c r="I32" s="11">
        <f t="shared" si="2"/>
        <v>1985.4398860000001</v>
      </c>
      <c r="J32" s="10">
        <f t="shared" si="3"/>
        <v>220.6044317777778</v>
      </c>
      <c r="K32" s="10">
        <f t="shared" si="0"/>
        <v>220.6044317777778</v>
      </c>
      <c r="L32" s="10">
        <f t="shared" si="6"/>
        <v>220.6044317777778</v>
      </c>
      <c r="M32" s="10">
        <f t="shared" si="6"/>
        <v>220.6044317777778</v>
      </c>
      <c r="N32" s="10">
        <f t="shared" si="6"/>
        <v>220.6044317777778</v>
      </c>
      <c r="O32" s="10">
        <f t="shared" si="6"/>
        <v>220.6044317777778</v>
      </c>
      <c r="P32" s="10">
        <f t="shared" si="6"/>
        <v>220.6044317777778</v>
      </c>
      <c r="Q32" s="10">
        <f t="shared" si="6"/>
        <v>220.6044317777778</v>
      </c>
      <c r="R32" s="10">
        <f t="shared" si="6"/>
        <v>220.6044317777778</v>
      </c>
    </row>
    <row r="33" spans="1:18" ht="12.75">
      <c r="A33" s="10">
        <v>29</v>
      </c>
      <c r="B33" s="21">
        <v>29</v>
      </c>
      <c r="C33" s="10" t="s">
        <v>35</v>
      </c>
      <c r="D33" s="11">
        <v>2841.7370043</v>
      </c>
      <c r="E33" s="11">
        <v>162.65</v>
      </c>
      <c r="F33" s="11">
        <v>96.58</v>
      </c>
      <c r="G33" s="11">
        <v>224.05</v>
      </c>
      <c r="H33" s="11">
        <v>134.76</v>
      </c>
      <c r="I33" s="11">
        <f t="shared" si="2"/>
        <v>2706.9770043</v>
      </c>
      <c r="J33" s="10">
        <f t="shared" si="3"/>
        <v>300.7752227</v>
      </c>
      <c r="K33" s="10">
        <f t="shared" si="0"/>
        <v>300.7752227</v>
      </c>
      <c r="L33" s="10">
        <f t="shared" si="6"/>
        <v>300.7752227</v>
      </c>
      <c r="M33" s="10">
        <f t="shared" si="6"/>
        <v>300.7752227</v>
      </c>
      <c r="N33" s="10">
        <f t="shared" si="6"/>
        <v>300.7752227</v>
      </c>
      <c r="O33" s="10">
        <f t="shared" si="6"/>
        <v>300.7752227</v>
      </c>
      <c r="P33" s="10">
        <f t="shared" si="6"/>
        <v>300.7752227</v>
      </c>
      <c r="Q33" s="10">
        <f t="shared" si="6"/>
        <v>300.7752227</v>
      </c>
      <c r="R33" s="10">
        <f t="shared" si="6"/>
        <v>300.7752227</v>
      </c>
    </row>
    <row r="34" spans="1:18" ht="12.75">
      <c r="A34" s="10">
        <v>30</v>
      </c>
      <c r="B34" s="21">
        <v>30</v>
      </c>
      <c r="C34" s="10" t="s">
        <v>36</v>
      </c>
      <c r="D34" s="11">
        <v>1151.243693</v>
      </c>
      <c r="E34" s="11">
        <v>226.15</v>
      </c>
      <c r="F34" s="11">
        <v>180.33</v>
      </c>
      <c r="G34" s="11">
        <v>297.8</v>
      </c>
      <c r="H34" s="11">
        <v>255.33</v>
      </c>
      <c r="I34" s="11">
        <f t="shared" si="2"/>
        <v>895.9136929999999</v>
      </c>
      <c r="J34" s="10">
        <f t="shared" si="3"/>
        <v>99.54596588888887</v>
      </c>
      <c r="K34" s="10">
        <f t="shared" si="0"/>
        <v>99.54596588888887</v>
      </c>
      <c r="L34" s="10">
        <f t="shared" si="6"/>
        <v>99.54596588888887</v>
      </c>
      <c r="M34" s="10">
        <f t="shared" si="6"/>
        <v>99.54596588888887</v>
      </c>
      <c r="N34" s="10">
        <f t="shared" si="6"/>
        <v>99.54596588888887</v>
      </c>
      <c r="O34" s="10">
        <f t="shared" si="6"/>
        <v>99.54596588888887</v>
      </c>
      <c r="P34" s="10">
        <f t="shared" si="6"/>
        <v>99.54596588888887</v>
      </c>
      <c r="Q34" s="10">
        <f t="shared" si="6"/>
        <v>99.54596588888887</v>
      </c>
      <c r="R34" s="10">
        <f t="shared" si="6"/>
        <v>99.54596588888887</v>
      </c>
    </row>
    <row r="35" spans="1:18" ht="12.75">
      <c r="A35" s="10">
        <v>31</v>
      </c>
      <c r="B35" s="21">
        <v>31</v>
      </c>
      <c r="C35" s="10" t="s">
        <v>15</v>
      </c>
      <c r="D35" s="11">
        <v>1187.180948</v>
      </c>
      <c r="E35" s="11">
        <v>54</v>
      </c>
      <c r="F35" s="11">
        <v>47.05</v>
      </c>
      <c r="G35" s="11">
        <v>90.25</v>
      </c>
      <c r="H35" s="11">
        <v>70.35</v>
      </c>
      <c r="I35" s="11">
        <f t="shared" si="2"/>
        <v>1116.830948</v>
      </c>
      <c r="J35" s="10">
        <f t="shared" si="3"/>
        <v>124.09232755555556</v>
      </c>
      <c r="K35" s="10">
        <f t="shared" si="0"/>
        <v>124.09232755555556</v>
      </c>
      <c r="L35" s="10">
        <f t="shared" si="6"/>
        <v>124.09232755555556</v>
      </c>
      <c r="M35" s="10">
        <f t="shared" si="6"/>
        <v>124.09232755555556</v>
      </c>
      <c r="N35" s="10">
        <f t="shared" si="6"/>
        <v>124.09232755555556</v>
      </c>
      <c r="O35" s="10">
        <f t="shared" si="6"/>
        <v>124.09232755555556</v>
      </c>
      <c r="P35" s="10">
        <f t="shared" si="6"/>
        <v>124.09232755555556</v>
      </c>
      <c r="Q35" s="10">
        <f t="shared" si="6"/>
        <v>124.09232755555556</v>
      </c>
      <c r="R35" s="10">
        <f t="shared" si="6"/>
        <v>124.09232755555556</v>
      </c>
    </row>
    <row r="36" spans="1:18" ht="12.75">
      <c r="A36" s="10">
        <v>32</v>
      </c>
      <c r="B36" s="21">
        <v>32</v>
      </c>
      <c r="C36" s="10" t="s">
        <v>37</v>
      </c>
      <c r="D36" s="11">
        <v>1385.388966</v>
      </c>
      <c r="E36" s="11">
        <v>131.5</v>
      </c>
      <c r="F36" s="11">
        <v>101.99</v>
      </c>
      <c r="G36" s="11">
        <v>154.5</v>
      </c>
      <c r="H36" s="11">
        <v>129.299</v>
      </c>
      <c r="I36" s="11">
        <f t="shared" si="2"/>
        <v>1256.089966</v>
      </c>
      <c r="J36" s="10">
        <f t="shared" si="3"/>
        <v>139.56555177777778</v>
      </c>
      <c r="K36" s="10">
        <f t="shared" si="0"/>
        <v>139.56555177777778</v>
      </c>
      <c r="L36" s="10">
        <f aca="true" t="shared" si="7" ref="L36:R36">K36</f>
        <v>139.56555177777778</v>
      </c>
      <c r="M36" s="10">
        <f t="shared" si="7"/>
        <v>139.56555177777778</v>
      </c>
      <c r="N36" s="10">
        <f t="shared" si="7"/>
        <v>139.56555177777778</v>
      </c>
      <c r="O36" s="10">
        <f t="shared" si="7"/>
        <v>139.56555177777778</v>
      </c>
      <c r="P36" s="10">
        <f t="shared" si="7"/>
        <v>139.56555177777778</v>
      </c>
      <c r="Q36" s="10">
        <f t="shared" si="7"/>
        <v>139.56555177777778</v>
      </c>
      <c r="R36" s="10">
        <f t="shared" si="7"/>
        <v>139.56555177777778</v>
      </c>
    </row>
    <row r="37" spans="1:18" ht="12.75">
      <c r="A37" s="10">
        <v>33</v>
      </c>
      <c r="B37" s="21">
        <v>33</v>
      </c>
      <c r="C37" s="10" t="s">
        <v>38</v>
      </c>
      <c r="D37" s="11">
        <v>2466.08268</v>
      </c>
      <c r="E37" s="11">
        <v>57</v>
      </c>
      <c r="F37" s="11">
        <v>58.37</v>
      </c>
      <c r="G37" s="11">
        <v>109</v>
      </c>
      <c r="H37" s="11">
        <v>128.08</v>
      </c>
      <c r="I37" s="11">
        <f t="shared" si="2"/>
        <v>2338.00268</v>
      </c>
      <c r="J37" s="10">
        <f t="shared" si="3"/>
        <v>259.7780755555556</v>
      </c>
      <c r="K37" s="10">
        <f aca="true" t="shared" si="8" ref="K37:R37">J37</f>
        <v>259.7780755555556</v>
      </c>
      <c r="L37" s="10">
        <f t="shared" si="8"/>
        <v>259.7780755555556</v>
      </c>
      <c r="M37" s="10">
        <f t="shared" si="8"/>
        <v>259.7780755555556</v>
      </c>
      <c r="N37" s="10">
        <f t="shared" si="8"/>
        <v>259.7780755555556</v>
      </c>
      <c r="O37" s="10">
        <f t="shared" si="8"/>
        <v>259.7780755555556</v>
      </c>
      <c r="P37" s="10">
        <f t="shared" si="8"/>
        <v>259.7780755555556</v>
      </c>
      <c r="Q37" s="10">
        <f t="shared" si="8"/>
        <v>259.7780755555556</v>
      </c>
      <c r="R37" s="10">
        <f t="shared" si="8"/>
        <v>259.7780755555556</v>
      </c>
    </row>
    <row r="38" spans="1:18" ht="12.75">
      <c r="A38" s="10"/>
      <c r="B38" s="21"/>
      <c r="C38" s="10" t="s">
        <v>39</v>
      </c>
      <c r="D38" s="11">
        <v>69120.8908902818</v>
      </c>
      <c r="E38" s="11">
        <v>5913.695459999999</v>
      </c>
      <c r="F38" s="11">
        <v>4841.575329999999</v>
      </c>
      <c r="G38" s="11">
        <v>7454.345940000002</v>
      </c>
      <c r="H38" s="11">
        <v>5965.705000000001</v>
      </c>
      <c r="I38" s="11">
        <f>D38-H38</f>
        <v>63155.18589028179</v>
      </c>
      <c r="J38" s="10">
        <f t="shared" si="3"/>
        <v>7017.2428766979765</v>
      </c>
      <c r="K38" s="10">
        <f aca="true" t="shared" si="9" ref="K38:R38">J38</f>
        <v>7017.2428766979765</v>
      </c>
      <c r="L38" s="10">
        <f t="shared" si="9"/>
        <v>7017.2428766979765</v>
      </c>
      <c r="M38" s="10">
        <f t="shared" si="9"/>
        <v>7017.2428766979765</v>
      </c>
      <c r="N38" s="10">
        <f t="shared" si="9"/>
        <v>7017.2428766979765</v>
      </c>
      <c r="O38" s="10">
        <f t="shared" si="9"/>
        <v>7017.2428766979765</v>
      </c>
      <c r="P38" s="10">
        <f t="shared" si="9"/>
        <v>7017.2428766979765</v>
      </c>
      <c r="Q38" s="10">
        <f t="shared" si="9"/>
        <v>7017.2428766979765</v>
      </c>
      <c r="R38" s="10">
        <f t="shared" si="9"/>
        <v>7017.2428766979765</v>
      </c>
    </row>
    <row r="39" spans="4:9" ht="12.75">
      <c r="D39" s="12"/>
      <c r="E39" s="12"/>
      <c r="F39" s="12"/>
      <c r="G39" s="12"/>
      <c r="H39" s="12"/>
      <c r="I39" s="12"/>
    </row>
  </sheetData>
  <mergeCells count="6">
    <mergeCell ref="N1:O1"/>
    <mergeCell ref="D2:I2"/>
    <mergeCell ref="J2:R2"/>
    <mergeCell ref="A2:A3"/>
    <mergeCell ref="C2:C3"/>
    <mergeCell ref="B2:B3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ySplit="4" topLeftCell="BM5" activePane="bottomLeft" state="frozen"/>
      <selection pane="topLeft" activeCell="A1" sqref="A1"/>
      <selection pane="bottomLeft" activeCell="C2" sqref="C2:K2"/>
    </sheetView>
  </sheetViews>
  <sheetFormatPr defaultColWidth="9.140625" defaultRowHeight="12.75"/>
  <cols>
    <col min="1" max="1" width="9.140625" style="20" customWidth="1"/>
    <col min="2" max="2" width="13.140625" style="6" customWidth="1"/>
    <col min="3" max="3" width="11.57421875" style="6" customWidth="1"/>
    <col min="4" max="4" width="12.28125" style="6" customWidth="1"/>
    <col min="5" max="5" width="11.8515625" style="6" customWidth="1"/>
    <col min="6" max="6" width="12.28125" style="6" customWidth="1"/>
    <col min="7" max="7" width="11.28125" style="6" customWidth="1"/>
    <col min="8" max="9" width="12.140625" style="6" customWidth="1"/>
    <col min="10" max="10" width="11.140625" style="6" customWidth="1"/>
    <col min="11" max="11" width="10.57421875" style="6" customWidth="1"/>
    <col min="12" max="16384" width="9.140625" style="6" customWidth="1"/>
  </cols>
  <sheetData>
    <row r="1" ht="12.75">
      <c r="G1" s="5" t="s">
        <v>57</v>
      </c>
    </row>
    <row r="2" spans="1:11" s="8" customFormat="1" ht="27.75" customHeight="1">
      <c r="A2" s="28" t="s">
        <v>52</v>
      </c>
      <c r="B2" s="28" t="s">
        <v>0</v>
      </c>
      <c r="C2" s="35" t="s">
        <v>58</v>
      </c>
      <c r="D2" s="35"/>
      <c r="E2" s="35"/>
      <c r="F2" s="35"/>
      <c r="G2" s="35"/>
      <c r="H2" s="35"/>
      <c r="I2" s="35"/>
      <c r="J2" s="35"/>
      <c r="K2" s="35"/>
    </row>
    <row r="3" spans="1:11" s="8" customFormat="1" ht="40.5">
      <c r="A3" s="29"/>
      <c r="B3" s="29"/>
      <c r="C3" s="9" t="s">
        <v>41</v>
      </c>
      <c r="D3" s="9" t="s">
        <v>42</v>
      </c>
      <c r="E3" s="9" t="s">
        <v>43</v>
      </c>
      <c r="F3" s="9" t="s">
        <v>44</v>
      </c>
      <c r="G3" s="9" t="s">
        <v>45</v>
      </c>
      <c r="H3" s="9" t="s">
        <v>46</v>
      </c>
      <c r="I3" s="9" t="s">
        <v>47</v>
      </c>
      <c r="J3" s="9" t="s">
        <v>48</v>
      </c>
      <c r="K3" s="9" t="s">
        <v>49</v>
      </c>
    </row>
    <row r="4" spans="1:11" s="4" customFormat="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12.75">
      <c r="A5" s="21">
        <v>1</v>
      </c>
      <c r="B5" s="10" t="s">
        <v>6</v>
      </c>
      <c r="C5" s="18">
        <f>'Phase-III'!G6+'Phase IV'!J5</f>
        <v>243.43923038888886</v>
      </c>
      <c r="D5" s="18">
        <f>'Phase-III'!H6+'Phase IV'!K5</f>
        <v>243.43923038888886</v>
      </c>
      <c r="E5" s="18">
        <f>'Phase-III'!I6+'Phase IV'!L5</f>
        <v>243.43923038888886</v>
      </c>
      <c r="F5" s="18">
        <f>'Phase-III'!J6+'Phase IV'!M5</f>
        <v>243.43923038888886</v>
      </c>
      <c r="G5" s="18">
        <f>'Phase-III'!K6+'Phase IV'!N5</f>
        <v>175.8496318888889</v>
      </c>
      <c r="H5" s="18">
        <f>'Phase-III'!L6+'Phase IV'!O5</f>
        <v>175.8496318888889</v>
      </c>
      <c r="I5" s="18">
        <f>'Phase IV'!P5</f>
        <v>175.8496318888889</v>
      </c>
      <c r="J5" s="18">
        <f>'Phase IV'!Q5</f>
        <v>175.8496318888889</v>
      </c>
      <c r="K5" s="18">
        <f>'Phase IV'!R5</f>
        <v>175.8496318888889</v>
      </c>
    </row>
    <row r="6" spans="1:11" ht="12.75">
      <c r="A6" s="21">
        <v>2</v>
      </c>
      <c r="B6" s="10" t="s">
        <v>7</v>
      </c>
      <c r="C6" s="18">
        <f>'Phase-III'!G7+'Phase IV'!J6</f>
        <v>218.8188342777777</v>
      </c>
      <c r="D6" s="18">
        <f>'Phase-III'!H7+'Phase IV'!K6</f>
        <v>218.8188342777777</v>
      </c>
      <c r="E6" s="18">
        <f>'Phase-III'!I7+'Phase IV'!L6</f>
        <v>218.8188342777777</v>
      </c>
      <c r="F6" s="18">
        <f>'Phase-III'!J7+'Phase IV'!M6</f>
        <v>218.8188342777777</v>
      </c>
      <c r="G6" s="18">
        <f>'Phase-III'!K7+'Phase IV'!N6</f>
        <v>112.60030377777778</v>
      </c>
      <c r="H6" s="18">
        <f>'Phase-III'!L7+'Phase IV'!O6</f>
        <v>112.60030377777778</v>
      </c>
      <c r="I6" s="18">
        <f>'Phase IV'!P6</f>
        <v>112.60030377777778</v>
      </c>
      <c r="J6" s="18">
        <f>'Phase IV'!Q6</f>
        <v>112.60030377777778</v>
      </c>
      <c r="K6" s="18">
        <f>'Phase IV'!R6</f>
        <v>112.60030377777778</v>
      </c>
    </row>
    <row r="7" spans="1:11" ht="12.75">
      <c r="A7" s="21">
        <v>3</v>
      </c>
      <c r="B7" s="10" t="s">
        <v>8</v>
      </c>
      <c r="C7" s="18">
        <f>'Phase-III'!G8+'Phase IV'!J7</f>
        <v>410.8412452222223</v>
      </c>
      <c r="D7" s="18">
        <f>'Phase-III'!H8+'Phase IV'!K7</f>
        <v>410.8412452222223</v>
      </c>
      <c r="E7" s="18">
        <f>'Phase-III'!I8+'Phase IV'!L7</f>
        <v>410.8412452222223</v>
      </c>
      <c r="F7" s="18">
        <f>'Phase-III'!J8+'Phase IV'!M7</f>
        <v>410.8412452222223</v>
      </c>
      <c r="G7" s="18">
        <f>'Phase-III'!K8+'Phase IV'!N7</f>
        <v>410.8412452222223</v>
      </c>
      <c r="H7" s="18">
        <f>'Phase-III'!L8+'Phase IV'!O7</f>
        <v>410.8412452222223</v>
      </c>
      <c r="I7" s="18">
        <f>'Phase IV'!P7</f>
        <v>284.5301508888889</v>
      </c>
      <c r="J7" s="18">
        <f>'Phase IV'!Q7</f>
        <v>284.5301508888889</v>
      </c>
      <c r="K7" s="18">
        <f>'Phase IV'!R7</f>
        <v>284.5301508888889</v>
      </c>
    </row>
    <row r="8" spans="1:11" ht="12.75">
      <c r="A8" s="21">
        <v>4</v>
      </c>
      <c r="B8" s="10" t="s">
        <v>9</v>
      </c>
      <c r="C8" s="18">
        <f>'Phase-III'!G9+'Phase IV'!J8</f>
        <v>459.9388254444445</v>
      </c>
      <c r="D8" s="18">
        <f>'Phase-III'!H9+'Phase IV'!K8</f>
        <v>459.9388254444445</v>
      </c>
      <c r="E8" s="18">
        <f>'Phase-III'!I9+'Phase IV'!L8</f>
        <v>459.9388254444445</v>
      </c>
      <c r="F8" s="18">
        <f>'Phase-III'!J9+'Phase IV'!M8</f>
        <v>459.9388254444445</v>
      </c>
      <c r="G8" s="18">
        <f>'Phase-III'!K9+'Phase IV'!N8</f>
        <v>291.6269124444445</v>
      </c>
      <c r="H8" s="18">
        <f>'Phase-III'!L9+'Phase IV'!O8</f>
        <v>291.6269124444445</v>
      </c>
      <c r="I8" s="18">
        <f>'Phase IV'!P8</f>
        <v>291.6269124444445</v>
      </c>
      <c r="J8" s="18">
        <f>'Phase IV'!Q8</f>
        <v>291.6269124444445</v>
      </c>
      <c r="K8" s="18">
        <f>'Phase IV'!R8</f>
        <v>291.6269124444445</v>
      </c>
    </row>
    <row r="9" spans="1:11" ht="12.75">
      <c r="A9" s="21">
        <v>5</v>
      </c>
      <c r="B9" s="10" t="s">
        <v>11</v>
      </c>
      <c r="C9" s="18">
        <f>'Phase-III'!G10+'Phase IV'!J9</f>
        <v>308.7301587777778</v>
      </c>
      <c r="D9" s="18">
        <f>'Phase-III'!H10+'Phase IV'!K9</f>
        <v>308.7301587777778</v>
      </c>
      <c r="E9" s="18">
        <f>'Phase-III'!I10+'Phase IV'!L9</f>
        <v>308.7301587777778</v>
      </c>
      <c r="F9" s="18">
        <f>'Phase-III'!J10+'Phase IV'!M9</f>
        <v>308.7301587777778</v>
      </c>
      <c r="G9" s="18">
        <f>'Phase-III'!K10+'Phase IV'!N9</f>
        <v>147.43422577777778</v>
      </c>
      <c r="H9" s="18">
        <f>'Phase-III'!L10+'Phase IV'!O9</f>
        <v>147.43422577777778</v>
      </c>
      <c r="I9" s="18">
        <f>'Phase IV'!P9</f>
        <v>147.43422577777778</v>
      </c>
      <c r="J9" s="18">
        <f>'Phase IV'!Q9</f>
        <v>147.43422577777778</v>
      </c>
      <c r="K9" s="18">
        <f>'Phase IV'!R9</f>
        <v>147.43422577777778</v>
      </c>
    </row>
    <row r="10" spans="1:11" ht="12.75">
      <c r="A10" s="21">
        <v>6</v>
      </c>
      <c r="B10" s="10" t="s">
        <v>12</v>
      </c>
      <c r="C10" s="18">
        <f>'Phase-III'!G11+'Phase IV'!J10</f>
        <v>346.431768428889</v>
      </c>
      <c r="D10" s="18">
        <f>'Phase-III'!H11+'Phase IV'!K10</f>
        <v>346.431768428889</v>
      </c>
      <c r="E10" s="18">
        <f>'Phase-III'!I11+'Phase IV'!L10</f>
        <v>346.431768428889</v>
      </c>
      <c r="F10" s="18">
        <f>'Phase-III'!J11+'Phase IV'!M10</f>
        <v>346.431768428889</v>
      </c>
      <c r="G10" s="18">
        <f>'Phase-III'!K11+'Phase IV'!N10</f>
        <v>182.37955467888887</v>
      </c>
      <c r="H10" s="18">
        <f>'Phase-III'!L11+'Phase IV'!O10</f>
        <v>182.37955467888887</v>
      </c>
      <c r="I10" s="18">
        <f>'Phase IV'!P10</f>
        <v>182.37955467888887</v>
      </c>
      <c r="J10" s="18">
        <f>'Phase IV'!Q10</f>
        <v>182.37955467888887</v>
      </c>
      <c r="K10" s="18">
        <f>'Phase IV'!R10</f>
        <v>182.37955467888887</v>
      </c>
    </row>
    <row r="11" spans="1:11" ht="12.75">
      <c r="A11" s="21">
        <v>7</v>
      </c>
      <c r="B11" s="10" t="s">
        <v>10</v>
      </c>
      <c r="C11" s="18">
        <f>'Phase-III'!G12+'Phase IV'!J11</f>
        <v>446.3334544222222</v>
      </c>
      <c r="D11" s="18">
        <f>'Phase-III'!H12+'Phase IV'!K11</f>
        <v>446.3334544222222</v>
      </c>
      <c r="E11" s="18">
        <f>'Phase-III'!I12+'Phase IV'!L11</f>
        <v>446.3334544222222</v>
      </c>
      <c r="F11" s="18">
        <f>'Phase-III'!J12+'Phase IV'!M11</f>
        <v>446.3334544222222</v>
      </c>
      <c r="G11" s="18">
        <f>'Phase-III'!K12+'Phase IV'!N11</f>
        <v>307.0522844222222</v>
      </c>
      <c r="H11" s="18">
        <f>'Phase-III'!L12+'Phase IV'!O11</f>
        <v>307.0522844222222</v>
      </c>
      <c r="I11" s="18">
        <f>'Phase IV'!P11</f>
        <v>307.0522844222222</v>
      </c>
      <c r="J11" s="18">
        <f>'Phase IV'!Q11</f>
        <v>307.0522844222222</v>
      </c>
      <c r="K11" s="18">
        <f>'Phase IV'!R11</f>
        <v>307.0522844222222</v>
      </c>
    </row>
    <row r="12" spans="1:11" ht="12.75">
      <c r="A12" s="21">
        <v>8</v>
      </c>
      <c r="B12" s="10" t="s">
        <v>13</v>
      </c>
      <c r="C12" s="18">
        <f>'Phase-III'!G13+'Phase IV'!J12</f>
        <v>306.6914788888889</v>
      </c>
      <c r="D12" s="18">
        <f>'Phase-III'!H13+'Phase IV'!K12</f>
        <v>306.6914788888889</v>
      </c>
      <c r="E12" s="18">
        <f>'Phase-III'!I13+'Phase IV'!L12</f>
        <v>306.6914788888889</v>
      </c>
      <c r="F12" s="18">
        <f>'Phase-III'!J13+'Phase IV'!M12</f>
        <v>306.6914788888889</v>
      </c>
      <c r="G12" s="18">
        <f>'Phase-III'!K13+'Phase IV'!N12</f>
        <v>232.16007888888893</v>
      </c>
      <c r="H12" s="18">
        <f>'Phase-III'!L13+'Phase IV'!O12</f>
        <v>232.16007888888893</v>
      </c>
      <c r="I12" s="18">
        <f>'Phase IV'!P12</f>
        <v>232.16007888888893</v>
      </c>
      <c r="J12" s="18">
        <f>'Phase IV'!Q12</f>
        <v>232.16007888888893</v>
      </c>
      <c r="K12" s="18">
        <f>'Phase IV'!R12</f>
        <v>232.16007888888893</v>
      </c>
    </row>
    <row r="13" spans="1:11" ht="12.75">
      <c r="A13" s="21">
        <v>9</v>
      </c>
      <c r="B13" s="10" t="s">
        <v>14</v>
      </c>
      <c r="C13" s="18">
        <f>'Phase-III'!G14+'Phase IV'!J13</f>
        <v>339.9476249635308</v>
      </c>
      <c r="D13" s="18">
        <f>'Phase-III'!H14+'Phase IV'!K13</f>
        <v>339.9476249635308</v>
      </c>
      <c r="E13" s="18">
        <f>'Phase-III'!I14+'Phase IV'!L13</f>
        <v>339.9476249635308</v>
      </c>
      <c r="F13" s="18">
        <f>'Phase-III'!J14+'Phase IV'!M13</f>
        <v>339.9476249635308</v>
      </c>
      <c r="G13" s="18">
        <f>'Phase-III'!K14+'Phase IV'!N13</f>
        <v>286.4318459635308</v>
      </c>
      <c r="H13" s="18">
        <f>'Phase-III'!L14+'Phase IV'!O13</f>
        <v>286.4318459635308</v>
      </c>
      <c r="I13" s="18">
        <f>'Phase IV'!P13</f>
        <v>286.4318459635308</v>
      </c>
      <c r="J13" s="18">
        <f>'Phase IV'!Q13</f>
        <v>286.4318459635308</v>
      </c>
      <c r="K13" s="18">
        <f>'Phase IV'!R13</f>
        <v>286.4318459635308</v>
      </c>
    </row>
    <row r="14" spans="1:11" ht="12.75">
      <c r="A14" s="21">
        <v>10</v>
      </c>
      <c r="B14" s="10" t="s">
        <v>16</v>
      </c>
      <c r="C14" s="18">
        <f>'Phase-III'!G15+'Phase IV'!J14</f>
        <v>209.5000628611111</v>
      </c>
      <c r="D14" s="18">
        <f>'Phase-III'!H15+'Phase IV'!K14</f>
        <v>209.5000628611111</v>
      </c>
      <c r="E14" s="18">
        <f>'Phase-III'!I15+'Phase IV'!L14</f>
        <v>209.5000628611111</v>
      </c>
      <c r="F14" s="18">
        <f>'Phase-III'!J15+'Phase IV'!M14</f>
        <v>209.5000628611111</v>
      </c>
      <c r="G14" s="18">
        <f>'Phase-III'!K15+'Phase IV'!N14</f>
        <v>146.0911211111111</v>
      </c>
      <c r="H14" s="18">
        <f>'Phase-III'!L15+'Phase IV'!O14</f>
        <v>146.0911211111111</v>
      </c>
      <c r="I14" s="18">
        <f>'Phase IV'!P14</f>
        <v>146.0911211111111</v>
      </c>
      <c r="J14" s="18">
        <f>'Phase IV'!Q14</f>
        <v>146.0911211111111</v>
      </c>
      <c r="K14" s="18">
        <f>'Phase IV'!R14</f>
        <v>146.0911211111111</v>
      </c>
    </row>
    <row r="15" spans="1:11" ht="12.75">
      <c r="A15" s="21">
        <v>11</v>
      </c>
      <c r="B15" s="10" t="s">
        <v>17</v>
      </c>
      <c r="C15" s="18">
        <f>'Phase-III'!G16+'Phase IV'!J15</f>
        <v>442.9144105555556</v>
      </c>
      <c r="D15" s="18">
        <f>'Phase-III'!H16+'Phase IV'!K15</f>
        <v>442.9144105555556</v>
      </c>
      <c r="E15" s="18">
        <f>'Phase-III'!I16+'Phase IV'!L15</f>
        <v>442.9144105555556</v>
      </c>
      <c r="F15" s="18">
        <f>'Phase-III'!J16+'Phase IV'!M15</f>
        <v>442.9144105555556</v>
      </c>
      <c r="G15" s="18">
        <f>'Phase-III'!K16+'Phase IV'!N15</f>
        <v>268.2944105555556</v>
      </c>
      <c r="H15" s="18">
        <f>'Phase-III'!L16+'Phase IV'!O15</f>
        <v>268.2944105555556</v>
      </c>
      <c r="I15" s="18">
        <f>'Phase IV'!P15</f>
        <v>268.2944105555556</v>
      </c>
      <c r="J15" s="18">
        <f>'Phase IV'!Q15</f>
        <v>268.2944105555556</v>
      </c>
      <c r="K15" s="18">
        <f>'Phase IV'!R15</f>
        <v>268.2944105555556</v>
      </c>
    </row>
    <row r="16" spans="1:11" ht="12.75">
      <c r="A16" s="21">
        <v>12</v>
      </c>
      <c r="B16" s="10" t="s">
        <v>18</v>
      </c>
      <c r="C16" s="18">
        <f>'Phase-III'!G17+'Phase IV'!J16</f>
        <v>377.37323380555557</v>
      </c>
      <c r="D16" s="18">
        <f>'Phase-III'!H17+'Phase IV'!K16</f>
        <v>377.37323380555557</v>
      </c>
      <c r="E16" s="18">
        <f>'Phase-III'!I17+'Phase IV'!L16</f>
        <v>377.37323380555557</v>
      </c>
      <c r="F16" s="18">
        <f>'Phase-III'!J17+'Phase IV'!M16</f>
        <v>377.37323380555557</v>
      </c>
      <c r="G16" s="18">
        <f>'Phase-III'!K17+'Phase IV'!N16</f>
        <v>171.67170755555554</v>
      </c>
      <c r="H16" s="18">
        <f>'Phase-III'!L17+'Phase IV'!O16</f>
        <v>171.67170755555554</v>
      </c>
      <c r="I16" s="18">
        <f>'Phase IV'!P16</f>
        <v>171.67170755555554</v>
      </c>
      <c r="J16" s="18">
        <f>'Phase IV'!Q16</f>
        <v>171.67170755555554</v>
      </c>
      <c r="K16" s="18">
        <f>'Phase IV'!R16</f>
        <v>171.67170755555554</v>
      </c>
    </row>
    <row r="17" spans="1:11" ht="12.75">
      <c r="A17" s="21">
        <v>13</v>
      </c>
      <c r="B17" s="10" t="s">
        <v>19</v>
      </c>
      <c r="C17" s="18">
        <f>'Phase-III'!G18+'Phase IV'!J17</f>
        <v>257.24131466666665</v>
      </c>
      <c r="D17" s="18">
        <f>'Phase-III'!H18+'Phase IV'!K17</f>
        <v>257.24131466666665</v>
      </c>
      <c r="E17" s="18">
        <f>'Phase-III'!I18+'Phase IV'!L17</f>
        <v>257.24131466666665</v>
      </c>
      <c r="F17" s="18">
        <f>'Phase-III'!J18+'Phase IV'!M17</f>
        <v>257.24131466666665</v>
      </c>
      <c r="G17" s="18">
        <f>'Phase-III'!K18+'Phase IV'!N17</f>
        <v>257.24131466666665</v>
      </c>
      <c r="H17" s="18">
        <f>'Phase-III'!L18+'Phase IV'!O17</f>
        <v>257.24131466666665</v>
      </c>
      <c r="I17" s="18">
        <f>'Phase IV'!P17</f>
        <v>131.55561333333333</v>
      </c>
      <c r="J17" s="18">
        <f>'Phase IV'!Q17</f>
        <v>131.55561333333333</v>
      </c>
      <c r="K17" s="18">
        <f>'Phase IV'!R17</f>
        <v>131.55561333333333</v>
      </c>
    </row>
    <row r="18" spans="1:11" ht="12.75">
      <c r="A18" s="21">
        <v>14</v>
      </c>
      <c r="B18" s="5" t="s">
        <v>20</v>
      </c>
      <c r="C18" s="18">
        <f>'Phase-III'!G19+'Phase IV'!J18</f>
        <v>401.920109</v>
      </c>
      <c r="D18" s="18">
        <f>'Phase-III'!H19+'Phase IV'!K18</f>
        <v>401.920109</v>
      </c>
      <c r="E18" s="18">
        <f>'Phase-III'!I19+'Phase IV'!L18</f>
        <v>401.920109</v>
      </c>
      <c r="F18" s="18">
        <f>'Phase-III'!J19+'Phase IV'!M18</f>
        <v>501.920109</v>
      </c>
      <c r="G18" s="18">
        <f>'Phase-III'!K19+'Phase IV'!N18</f>
        <v>501.920109</v>
      </c>
      <c r="H18" s="18">
        <f>'Phase-III'!L19+'Phase IV'!O18</f>
        <v>501.920109</v>
      </c>
      <c r="I18" s="18">
        <f>'Phase IV'!P18</f>
        <v>470.8182790000001</v>
      </c>
      <c r="J18" s="18">
        <f>'Phase IV'!Q18</f>
        <v>470.8182790000001</v>
      </c>
      <c r="K18" s="18">
        <f>'Phase IV'!R18</f>
        <v>470.8182790000001</v>
      </c>
    </row>
    <row r="19" spans="1:11" ht="12.75">
      <c r="A19" s="21">
        <v>15</v>
      </c>
      <c r="B19" s="10" t="s">
        <v>21</v>
      </c>
      <c r="C19" s="18">
        <f>'Phase-III'!G20+'Phase IV'!J19</f>
        <v>153.2651494166667</v>
      </c>
      <c r="D19" s="18">
        <f>'Phase-III'!H20+'Phase IV'!K19</f>
        <v>153.2651494166667</v>
      </c>
      <c r="E19" s="18">
        <f>'Phase-III'!I20+'Phase IV'!L19</f>
        <v>153.2651494166667</v>
      </c>
      <c r="F19" s="18">
        <f>'Phase-III'!J20+'Phase IV'!M19</f>
        <v>153.2651494166667</v>
      </c>
      <c r="G19" s="18">
        <f>'Phase-III'!K20+'Phase IV'!N19</f>
        <v>104.39243066666667</v>
      </c>
      <c r="H19" s="18">
        <f>'Phase-III'!L20+'Phase IV'!O19</f>
        <v>104.39243066666667</v>
      </c>
      <c r="I19" s="18">
        <f>'Phase IV'!P19</f>
        <v>104.39243066666667</v>
      </c>
      <c r="J19" s="18">
        <f>'Phase IV'!Q19</f>
        <v>104.39243066666667</v>
      </c>
      <c r="K19" s="18">
        <f>'Phase IV'!R19</f>
        <v>104.39243066666667</v>
      </c>
    </row>
    <row r="20" spans="1:11" ht="12.75">
      <c r="A20" s="21">
        <v>16</v>
      </c>
      <c r="B20" s="10" t="s">
        <v>22</v>
      </c>
      <c r="C20" s="18">
        <f>'Phase-III'!G21+'Phase IV'!J20</f>
        <v>273.44281025000004</v>
      </c>
      <c r="D20" s="18">
        <f>'Phase-III'!H21+'Phase IV'!K20</f>
        <v>273.44281025000004</v>
      </c>
      <c r="E20" s="18">
        <f>'Phase-III'!I21+'Phase IV'!L20</f>
        <v>273.44281025000004</v>
      </c>
      <c r="F20" s="18">
        <f>'Phase-III'!J21+'Phase IV'!M20</f>
        <v>273.44281025000004</v>
      </c>
      <c r="G20" s="18">
        <f>'Phase-III'!K21+'Phase IV'!N20</f>
        <v>177.88478500000002</v>
      </c>
      <c r="H20" s="18">
        <f>'Phase-III'!L21+'Phase IV'!O20</f>
        <v>177.88478500000002</v>
      </c>
      <c r="I20" s="18">
        <f>'Phase IV'!P20</f>
        <v>177.88478500000002</v>
      </c>
      <c r="J20" s="18">
        <f>'Phase IV'!Q20</f>
        <v>177.88478500000002</v>
      </c>
      <c r="K20" s="18">
        <f>'Phase IV'!R20</f>
        <v>177.88478500000002</v>
      </c>
    </row>
    <row r="21" spans="1:11" ht="12.75">
      <c r="A21" s="21">
        <v>17</v>
      </c>
      <c r="B21" s="10" t="s">
        <v>23</v>
      </c>
      <c r="C21" s="18">
        <f>'Phase-III'!G22+'Phase IV'!J21</f>
        <v>410.90594699999997</v>
      </c>
      <c r="D21" s="18">
        <f>'Phase-III'!H22+'Phase IV'!K21</f>
        <v>410.90594699999997</v>
      </c>
      <c r="E21" s="18">
        <f>'Phase-III'!I22+'Phase IV'!L21</f>
        <v>410.90594699999997</v>
      </c>
      <c r="F21" s="18">
        <f>'Phase-III'!J22+'Phase IV'!M21</f>
        <v>410.90594699999997</v>
      </c>
      <c r="G21" s="18">
        <f>'Phase-III'!K22+'Phase IV'!N21</f>
        <v>203.64470199999997</v>
      </c>
      <c r="H21" s="18">
        <f>'Phase-III'!L22+'Phase IV'!O21</f>
        <v>203.64470199999997</v>
      </c>
      <c r="I21" s="18">
        <f>'Phase IV'!P21</f>
        <v>203.64470199999997</v>
      </c>
      <c r="J21" s="18">
        <f>'Phase IV'!Q21</f>
        <v>203.64470199999997</v>
      </c>
      <c r="K21" s="18">
        <f>'Phase IV'!R21</f>
        <v>203.64470199999997</v>
      </c>
    </row>
    <row r="22" spans="1:11" ht="12.75">
      <c r="A22" s="21">
        <v>18</v>
      </c>
      <c r="B22" s="5" t="s">
        <v>24</v>
      </c>
      <c r="C22" s="18">
        <f>'Phase-III'!G23+'Phase IV'!J22</f>
        <v>419.8757722222223</v>
      </c>
      <c r="D22" s="18">
        <f>'Phase-III'!H23+'Phase IV'!K22</f>
        <v>419.8757722222223</v>
      </c>
      <c r="E22" s="18">
        <f>'Phase-III'!I23+'Phase IV'!L22</f>
        <v>419.8757722222223</v>
      </c>
      <c r="F22" s="18">
        <f>'Phase-III'!J23+'Phase IV'!M22</f>
        <v>519.8757722222223</v>
      </c>
      <c r="G22" s="18">
        <f>'Phase-III'!K23+'Phase IV'!N22</f>
        <v>519.8757722222223</v>
      </c>
      <c r="H22" s="18">
        <f>'Phase-III'!L23+'Phase IV'!O22</f>
        <v>519.8757722222223</v>
      </c>
      <c r="I22" s="18">
        <f>'Phase IV'!P22</f>
        <v>493.06010488888893</v>
      </c>
      <c r="J22" s="18">
        <f>'Phase IV'!Q22</f>
        <v>493.06010488888893</v>
      </c>
      <c r="K22" s="18">
        <f>'Phase IV'!R22</f>
        <v>493.06010488888893</v>
      </c>
    </row>
    <row r="23" spans="1:11" ht="12.75">
      <c r="A23" s="21">
        <v>19</v>
      </c>
      <c r="B23" s="5" t="s">
        <v>25</v>
      </c>
      <c r="C23" s="18">
        <f>'Phase-III'!G24+'Phase IV'!J23</f>
        <v>487.76526132222216</v>
      </c>
      <c r="D23" s="18">
        <f>'Phase-III'!H24+'Phase IV'!K23</f>
        <v>487.76526132222216</v>
      </c>
      <c r="E23" s="18">
        <f>'Phase-III'!I24+'Phase IV'!L23</f>
        <v>487.76526132222216</v>
      </c>
      <c r="F23" s="18">
        <f>'Phase-III'!J24+'Phase IV'!M23</f>
        <v>587.7652613222222</v>
      </c>
      <c r="G23" s="18">
        <f>'Phase-III'!K24+'Phase IV'!N23</f>
        <v>587.7652613222222</v>
      </c>
      <c r="H23" s="18">
        <f>'Phase-III'!L24+'Phase IV'!O23</f>
        <v>587.7652613222222</v>
      </c>
      <c r="I23" s="18">
        <f>'Phase IV'!P23</f>
        <v>497.6192461555555</v>
      </c>
      <c r="J23" s="18">
        <f>'Phase IV'!Q23</f>
        <v>497.6192461555555</v>
      </c>
      <c r="K23" s="18">
        <f>'Phase IV'!R23</f>
        <v>497.6192461555555</v>
      </c>
    </row>
    <row r="24" spans="1:11" ht="12.75">
      <c r="A24" s="21">
        <v>20</v>
      </c>
      <c r="B24" s="10" t="s">
        <v>26</v>
      </c>
      <c r="C24" s="18">
        <f>'Phase-III'!G25+'Phase IV'!J24</f>
        <v>290.12412091666664</v>
      </c>
      <c r="D24" s="18">
        <f>'Phase-III'!H25+'Phase IV'!K24</f>
        <v>290.12412091666664</v>
      </c>
      <c r="E24" s="18">
        <f>'Phase-III'!I25+'Phase IV'!L24</f>
        <v>290.12412091666664</v>
      </c>
      <c r="F24" s="18">
        <f>'Phase-III'!J25+'Phase IV'!M24</f>
        <v>290.12412091666664</v>
      </c>
      <c r="G24" s="18">
        <f>'Phase-III'!K25+'Phase IV'!N24</f>
        <v>179.17539966666666</v>
      </c>
      <c r="H24" s="18">
        <f>'Phase-III'!L25+'Phase IV'!O24</f>
        <v>179.17539966666666</v>
      </c>
      <c r="I24" s="18">
        <f>'Phase IV'!P24</f>
        <v>179.17539966666666</v>
      </c>
      <c r="J24" s="18">
        <f>'Phase IV'!Q24</f>
        <v>179.17539966666666</v>
      </c>
      <c r="K24" s="18">
        <f>'Phase IV'!R24</f>
        <v>179.17539966666666</v>
      </c>
    </row>
    <row r="25" spans="1:11" ht="12.75">
      <c r="A25" s="21">
        <v>21</v>
      </c>
      <c r="B25" s="10" t="s">
        <v>27</v>
      </c>
      <c r="C25" s="18">
        <f>'Phase-III'!G26+'Phase IV'!J25</f>
        <v>291.84373377777774</v>
      </c>
      <c r="D25" s="18">
        <f>'Phase-III'!H26+'Phase IV'!K25</f>
        <v>291.84373377777774</v>
      </c>
      <c r="E25" s="18">
        <f>'Phase-III'!I26+'Phase IV'!L25</f>
        <v>291.84373377777774</v>
      </c>
      <c r="F25" s="18">
        <f>'Phase-III'!J26+'Phase IV'!M25</f>
        <v>291.84373377777774</v>
      </c>
      <c r="G25" s="18">
        <f>'Phase-III'!K26+'Phase IV'!N25</f>
        <v>189.4008887777778</v>
      </c>
      <c r="H25" s="18">
        <f>'Phase-III'!L26+'Phase IV'!O25</f>
        <v>189.4008887777778</v>
      </c>
      <c r="I25" s="18">
        <f>'Phase IV'!P25</f>
        <v>189.4008887777778</v>
      </c>
      <c r="J25" s="18">
        <f>'Phase IV'!Q25</f>
        <v>189.4008887777778</v>
      </c>
      <c r="K25" s="18">
        <f>'Phase IV'!R25</f>
        <v>189.4008887777778</v>
      </c>
    </row>
    <row r="26" spans="1:11" ht="12.75">
      <c r="A26" s="21">
        <v>22</v>
      </c>
      <c r="B26" s="10" t="s">
        <v>28</v>
      </c>
      <c r="C26" s="18">
        <f>'Phase-III'!G27+'Phase IV'!J26</f>
        <v>275.4606624722222</v>
      </c>
      <c r="D26" s="18">
        <f>'Phase-III'!H27+'Phase IV'!K26</f>
        <v>275.4606624722222</v>
      </c>
      <c r="E26" s="18">
        <f>'Phase-III'!I27+'Phase IV'!L26</f>
        <v>275.4606624722222</v>
      </c>
      <c r="F26" s="18">
        <f>'Phase-III'!J27+'Phase IV'!M26</f>
        <v>275.4606624722222</v>
      </c>
      <c r="G26" s="18">
        <f>'Phase-III'!K27+'Phase IV'!N26</f>
        <v>149.6553522222222</v>
      </c>
      <c r="H26" s="18">
        <f>'Phase-III'!L27+'Phase IV'!O26</f>
        <v>149.6553522222222</v>
      </c>
      <c r="I26" s="18">
        <f>'Phase IV'!P26</f>
        <v>149.6553522222222</v>
      </c>
      <c r="J26" s="18">
        <f>'Phase IV'!Q26</f>
        <v>149.6553522222222</v>
      </c>
      <c r="K26" s="18">
        <f>'Phase IV'!R26</f>
        <v>149.6553522222222</v>
      </c>
    </row>
    <row r="27" spans="1:11" ht="12.75">
      <c r="A27" s="21">
        <v>23</v>
      </c>
      <c r="B27" s="10" t="s">
        <v>29</v>
      </c>
      <c r="C27" s="18">
        <f>'Phase-III'!G28+'Phase IV'!J27</f>
        <v>293.6157319444444</v>
      </c>
      <c r="D27" s="18">
        <f>'Phase-III'!H28+'Phase IV'!K27</f>
        <v>293.6157319444444</v>
      </c>
      <c r="E27" s="18">
        <f>'Phase-III'!I28+'Phase IV'!L27</f>
        <v>293.6157319444444</v>
      </c>
      <c r="F27" s="18">
        <f>'Phase-III'!J28+'Phase IV'!M27</f>
        <v>293.6157319444444</v>
      </c>
      <c r="G27" s="18">
        <f>'Phase-III'!K28+'Phase IV'!N27</f>
        <v>217.58199044444444</v>
      </c>
      <c r="H27" s="18">
        <f>'Phase-III'!L28+'Phase IV'!O27</f>
        <v>217.58199044444444</v>
      </c>
      <c r="I27" s="18">
        <f>'Phase IV'!P27</f>
        <v>217.58199044444444</v>
      </c>
      <c r="J27" s="18">
        <f>'Phase IV'!Q27</f>
        <v>217.58199044444444</v>
      </c>
      <c r="K27" s="18">
        <f>'Phase IV'!R27</f>
        <v>217.58199044444444</v>
      </c>
    </row>
    <row r="28" spans="1:11" ht="12.75">
      <c r="A28" s="21">
        <v>24</v>
      </c>
      <c r="B28" s="10" t="s">
        <v>30</v>
      </c>
      <c r="C28" s="18">
        <f>'Phase-III'!G29+'Phase IV'!J28</f>
        <v>194.937745</v>
      </c>
      <c r="D28" s="18">
        <f>'Phase-III'!H29+'Phase IV'!K28</f>
        <v>194.937745</v>
      </c>
      <c r="E28" s="18">
        <f>'Phase-III'!I29+'Phase IV'!L28</f>
        <v>194.937745</v>
      </c>
      <c r="F28" s="18">
        <f>'Phase-III'!J29+'Phase IV'!M28</f>
        <v>194.937745</v>
      </c>
      <c r="G28" s="18">
        <f>'Phase-III'!K29+'Phase IV'!N28</f>
        <v>107.679</v>
      </c>
      <c r="H28" s="18">
        <f>'Phase-III'!L29+'Phase IV'!O28</f>
        <v>107.679</v>
      </c>
      <c r="I28" s="18">
        <f>'Phase IV'!P28</f>
        <v>107.679</v>
      </c>
      <c r="J28" s="18">
        <f>'Phase IV'!Q28</f>
        <v>107.679</v>
      </c>
      <c r="K28" s="18">
        <f>'Phase IV'!R28</f>
        <v>107.679</v>
      </c>
    </row>
    <row r="29" spans="1:11" ht="12.75">
      <c r="A29" s="21">
        <v>25</v>
      </c>
      <c r="B29" s="10" t="s">
        <v>31</v>
      </c>
      <c r="C29" s="18">
        <f>'Phase-III'!G30+'Phase IV'!J29</f>
        <v>438.47422552777783</v>
      </c>
      <c r="D29" s="18">
        <f>'Phase-III'!H30+'Phase IV'!K29</f>
        <v>438.47422552777783</v>
      </c>
      <c r="E29" s="18">
        <f>'Phase-III'!I30+'Phase IV'!L29</f>
        <v>438.47422552777783</v>
      </c>
      <c r="F29" s="18">
        <f>'Phase-III'!J30+'Phase IV'!M29</f>
        <v>438.47422552777783</v>
      </c>
      <c r="G29" s="18">
        <f>'Phase-III'!K30+'Phase IV'!N29</f>
        <v>257.3349887777778</v>
      </c>
      <c r="H29" s="18">
        <f>'Phase-III'!L30+'Phase IV'!O29</f>
        <v>257.3349887777778</v>
      </c>
      <c r="I29" s="18">
        <f>'Phase IV'!P29</f>
        <v>257.3349887777778</v>
      </c>
      <c r="J29" s="18">
        <f>'Phase IV'!Q29</f>
        <v>257.3349887777778</v>
      </c>
      <c r="K29" s="18">
        <f>'Phase IV'!R29</f>
        <v>257.3349887777778</v>
      </c>
    </row>
    <row r="30" spans="1:11" ht="12.75">
      <c r="A30" s="21">
        <v>26</v>
      </c>
      <c r="B30" s="10" t="s">
        <v>32</v>
      </c>
      <c r="C30" s="18">
        <f>'Phase-III'!G31+'Phase IV'!J30</f>
        <v>417.2295496388889</v>
      </c>
      <c r="D30" s="18">
        <f>'Phase-III'!H31+'Phase IV'!K30</f>
        <v>417.2295496388889</v>
      </c>
      <c r="E30" s="18">
        <f>'Phase-III'!I31+'Phase IV'!L30</f>
        <v>417.2295496388889</v>
      </c>
      <c r="F30" s="18">
        <f>'Phase-III'!J31+'Phase IV'!M30</f>
        <v>417.2295496388889</v>
      </c>
      <c r="G30" s="18">
        <f>'Phase-III'!K31+'Phase IV'!N30</f>
        <v>218.2196868888889</v>
      </c>
      <c r="H30" s="18">
        <f>'Phase-III'!L31+'Phase IV'!O30</f>
        <v>218.2196868888889</v>
      </c>
      <c r="I30" s="18">
        <f>'Phase IV'!P30</f>
        <v>218.2196868888889</v>
      </c>
      <c r="J30" s="18">
        <f>'Phase IV'!Q30</f>
        <v>218.2196868888889</v>
      </c>
      <c r="K30" s="18">
        <f>'Phase IV'!R30</f>
        <v>218.2196868888889</v>
      </c>
    </row>
    <row r="31" spans="1:11" ht="12.75">
      <c r="A31" s="21">
        <v>27</v>
      </c>
      <c r="B31" s="10" t="s">
        <v>33</v>
      </c>
      <c r="C31" s="18">
        <f>'Phase-III'!G32+'Phase IV'!J31</f>
        <v>274.68458166666665</v>
      </c>
      <c r="D31" s="18">
        <f>'Phase-III'!H32+'Phase IV'!K31</f>
        <v>274.68458166666665</v>
      </c>
      <c r="E31" s="18">
        <f>'Phase-III'!I32+'Phase IV'!L31</f>
        <v>274.68458166666665</v>
      </c>
      <c r="F31" s="18">
        <f>'Phase-III'!J32+'Phase IV'!M31</f>
        <v>274.68458166666665</v>
      </c>
      <c r="G31" s="18">
        <f>'Phase-III'!K32+'Phase IV'!N31</f>
        <v>168.73660566666666</v>
      </c>
      <c r="H31" s="18">
        <f>'Phase-III'!L32+'Phase IV'!O31</f>
        <v>168.73660566666666</v>
      </c>
      <c r="I31" s="18">
        <f>'Phase IV'!P31</f>
        <v>168.73660566666666</v>
      </c>
      <c r="J31" s="18">
        <f>'Phase IV'!Q31</f>
        <v>168.73660566666666</v>
      </c>
      <c r="K31" s="18">
        <f>'Phase IV'!R31</f>
        <v>168.73660566666666</v>
      </c>
    </row>
    <row r="32" spans="1:11" ht="12.75">
      <c r="A32" s="21">
        <v>28</v>
      </c>
      <c r="B32" s="10" t="s">
        <v>34</v>
      </c>
      <c r="C32" s="18">
        <f>'Phase-III'!G33+'Phase IV'!J32</f>
        <v>283.3773612777778</v>
      </c>
      <c r="D32" s="18">
        <f>'Phase-III'!H33+'Phase IV'!K32</f>
        <v>283.3773612777778</v>
      </c>
      <c r="E32" s="18">
        <f>'Phase-III'!I33+'Phase IV'!L32</f>
        <v>283.3773612777778</v>
      </c>
      <c r="F32" s="18">
        <f>'Phase-III'!J33+'Phase IV'!M32</f>
        <v>283.3773612777778</v>
      </c>
      <c r="G32" s="18">
        <f>'Phase-III'!K33+'Phase IV'!N32</f>
        <v>283.3773612777778</v>
      </c>
      <c r="H32" s="18">
        <f>'Phase-III'!L33+'Phase IV'!O32</f>
        <v>283.3773612777778</v>
      </c>
      <c r="I32" s="18">
        <f>'Phase IV'!P32</f>
        <v>220.6044317777778</v>
      </c>
      <c r="J32" s="18">
        <f>'Phase IV'!Q32</f>
        <v>220.6044317777778</v>
      </c>
      <c r="K32" s="18">
        <f>'Phase IV'!R32</f>
        <v>220.6044317777778</v>
      </c>
    </row>
    <row r="33" spans="1:11" ht="12.75">
      <c r="A33" s="21">
        <v>29</v>
      </c>
      <c r="B33" s="10" t="s">
        <v>35</v>
      </c>
      <c r="C33" s="18">
        <f>'Phase-III'!G34+'Phase IV'!J33</f>
        <v>444.1951620333333</v>
      </c>
      <c r="D33" s="18">
        <f>'Phase-III'!H34+'Phase IV'!K33</f>
        <v>444.1951620333333</v>
      </c>
      <c r="E33" s="18">
        <f>'Phase-III'!I34+'Phase IV'!L33</f>
        <v>444.1951620333333</v>
      </c>
      <c r="F33" s="18">
        <f>'Phase-III'!J34+'Phase IV'!M33</f>
        <v>444.1951620333333</v>
      </c>
      <c r="G33" s="18">
        <f>'Phase-III'!K34+'Phase IV'!N33</f>
        <v>444.1951620333333</v>
      </c>
      <c r="H33" s="18">
        <f>'Phase-III'!L34+'Phase IV'!O33</f>
        <v>444.1951620333333</v>
      </c>
      <c r="I33" s="18">
        <f>'Phase IV'!P33</f>
        <v>300.7752227</v>
      </c>
      <c r="J33" s="18">
        <f>'Phase IV'!Q33</f>
        <v>300.7752227</v>
      </c>
      <c r="K33" s="18">
        <f>'Phase IV'!R33</f>
        <v>300.7752227</v>
      </c>
    </row>
    <row r="34" spans="1:11" ht="12.75">
      <c r="A34" s="21">
        <v>30</v>
      </c>
      <c r="B34" s="10" t="s">
        <v>36</v>
      </c>
      <c r="C34" s="18">
        <f>'Phase-III'!G35+'Phase IV'!J34</f>
        <v>159.70497163888885</v>
      </c>
      <c r="D34" s="18">
        <f>'Phase-III'!H35+'Phase IV'!K34</f>
        <v>159.70497163888885</v>
      </c>
      <c r="E34" s="18">
        <f>'Phase-III'!I35+'Phase IV'!L34</f>
        <v>159.70497163888885</v>
      </c>
      <c r="F34" s="18">
        <f>'Phase-III'!J35+'Phase IV'!M34</f>
        <v>159.70497163888885</v>
      </c>
      <c r="G34" s="18">
        <f>'Phase-III'!K35+'Phase IV'!N34</f>
        <v>99.54596588888887</v>
      </c>
      <c r="H34" s="18">
        <f>'Phase-III'!L35+'Phase IV'!O34</f>
        <v>99.54596588888887</v>
      </c>
      <c r="I34" s="18">
        <f>'Phase IV'!P34</f>
        <v>99.54596588888887</v>
      </c>
      <c r="J34" s="18">
        <f>'Phase IV'!Q34</f>
        <v>99.54596588888887</v>
      </c>
      <c r="K34" s="18">
        <f>'Phase IV'!R34</f>
        <v>99.54596588888887</v>
      </c>
    </row>
    <row r="35" spans="1:11" ht="12.75">
      <c r="A35" s="21">
        <v>31</v>
      </c>
      <c r="B35" s="10" t="s">
        <v>15</v>
      </c>
      <c r="C35" s="18">
        <f>'Phase-III'!G36+'Phase IV'!J35</f>
        <v>305.98032430555554</v>
      </c>
      <c r="D35" s="18">
        <f>'Phase-III'!H36+'Phase IV'!K35</f>
        <v>305.98032430555554</v>
      </c>
      <c r="E35" s="18">
        <f>'Phase-III'!I36+'Phase IV'!L35</f>
        <v>305.98032430555554</v>
      </c>
      <c r="F35" s="18">
        <f>'Phase-III'!J36+'Phase IV'!M35</f>
        <v>305.98032430555554</v>
      </c>
      <c r="G35" s="18">
        <f>'Phase-III'!K36+'Phase IV'!N35</f>
        <v>124.09232755555556</v>
      </c>
      <c r="H35" s="18">
        <f>'Phase-III'!L36+'Phase IV'!O35</f>
        <v>124.09232755555556</v>
      </c>
      <c r="I35" s="18">
        <f>'Phase IV'!P35</f>
        <v>124.09232755555556</v>
      </c>
      <c r="J35" s="18">
        <f>'Phase IV'!Q35</f>
        <v>124.09232755555556</v>
      </c>
      <c r="K35" s="18">
        <f>'Phase IV'!R35</f>
        <v>124.09232755555556</v>
      </c>
    </row>
    <row r="36" spans="1:11" ht="12.75">
      <c r="A36" s="21">
        <v>32</v>
      </c>
      <c r="B36" s="10" t="s">
        <v>37</v>
      </c>
      <c r="C36" s="18">
        <f>'Phase-III'!G37+'Phase IV'!J36</f>
        <v>347.9883527777778</v>
      </c>
      <c r="D36" s="18">
        <f>'Phase-III'!H37+'Phase IV'!K36</f>
        <v>347.9883527777778</v>
      </c>
      <c r="E36" s="18">
        <f>'Phase-III'!I37+'Phase IV'!L36</f>
        <v>347.9883527777778</v>
      </c>
      <c r="F36" s="18">
        <f>'Phase-III'!J37+'Phase IV'!M36</f>
        <v>347.9883527777778</v>
      </c>
      <c r="G36" s="18">
        <f>'Phase-III'!K37+'Phase IV'!N36</f>
        <v>139.56555177777778</v>
      </c>
      <c r="H36" s="18">
        <f>'Phase-III'!L37+'Phase IV'!O36</f>
        <v>139.56555177777778</v>
      </c>
      <c r="I36" s="18">
        <f>'Phase IV'!P36</f>
        <v>139.56555177777778</v>
      </c>
      <c r="J36" s="18">
        <f>'Phase IV'!Q36</f>
        <v>139.56555177777778</v>
      </c>
      <c r="K36" s="18">
        <f>'Phase IV'!R36</f>
        <v>139.56555177777778</v>
      </c>
    </row>
    <row r="37" spans="1:11" ht="12.75">
      <c r="A37" s="21">
        <v>33</v>
      </c>
      <c r="B37" s="10" t="s">
        <v>38</v>
      </c>
      <c r="C37" s="18">
        <f>'Phase-III'!G38+'Phase IV'!J37</f>
        <v>498.8565988888889</v>
      </c>
      <c r="D37" s="18">
        <f>'Phase-III'!H38+'Phase IV'!K37</f>
        <v>498.8565988888889</v>
      </c>
      <c r="E37" s="18">
        <f>'Phase-III'!I38+'Phase IV'!L37</f>
        <v>498.8565988888889</v>
      </c>
      <c r="F37" s="18">
        <f>'Phase-III'!J38+'Phase IV'!M37</f>
        <v>498.8565988888889</v>
      </c>
      <c r="G37" s="18">
        <f>'Phase-III'!K38+'Phase IV'!N37</f>
        <v>498.8565988888889</v>
      </c>
      <c r="H37" s="18">
        <f>'Phase-III'!L38+'Phase IV'!O37</f>
        <v>498.8565988888889</v>
      </c>
      <c r="I37" s="18">
        <f>'Phase IV'!P37</f>
        <v>259.7780755555556</v>
      </c>
      <c r="J37" s="18">
        <f>'Phase IV'!Q37</f>
        <v>259.7780755555556</v>
      </c>
      <c r="K37" s="18">
        <f>'Phase IV'!R37</f>
        <v>259.7780755555556</v>
      </c>
    </row>
    <row r="38" spans="1:11" ht="12.75">
      <c r="A38" s="21"/>
      <c r="B38" s="5" t="s">
        <v>39</v>
      </c>
      <c r="C38" s="16">
        <f>SUM(C5:C37)</f>
        <v>11031.84981378131</v>
      </c>
      <c r="D38" s="16">
        <f aca="true" t="shared" si="0" ref="D38:K38">SUM(D5:D37)</f>
        <v>11031.84981378131</v>
      </c>
      <c r="E38" s="16">
        <f t="shared" si="0"/>
        <v>11031.84981378131</v>
      </c>
      <c r="F38" s="16">
        <f t="shared" si="0"/>
        <v>11331.84981378131</v>
      </c>
      <c r="G38" s="16">
        <f t="shared" si="0"/>
        <v>8162.574577031308</v>
      </c>
      <c r="H38" s="16">
        <f t="shared" si="0"/>
        <v>8162.574577031308</v>
      </c>
      <c r="I38" s="16">
        <f t="shared" si="0"/>
        <v>7317.242876697976</v>
      </c>
      <c r="J38" s="16">
        <f t="shared" si="0"/>
        <v>7317.242876697976</v>
      </c>
      <c r="K38" s="16">
        <f t="shared" si="0"/>
        <v>7317.242876697976</v>
      </c>
    </row>
  </sheetData>
  <mergeCells count="3">
    <mergeCell ref="C2:K2"/>
    <mergeCell ref="A2:A3"/>
    <mergeCell ref="B2:B3"/>
  </mergeCells>
  <printOptions/>
  <pageMargins left="0.75" right="0.75" top="1" bottom="1" header="0.5" footer="0.5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MPRRDA</cp:lastModifiedBy>
  <cp:lastPrinted>2004-10-12T10:57:16Z</cp:lastPrinted>
  <dcterms:created xsi:type="dcterms:W3CDTF">2004-10-08T05:57:47Z</dcterms:created>
  <dcterms:modified xsi:type="dcterms:W3CDTF">2004-10-13T11:42:05Z</dcterms:modified>
  <cp:category/>
  <cp:version/>
  <cp:contentType/>
  <cp:contentStatus/>
</cp:coreProperties>
</file>