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150" activeTab="0"/>
  </bookViews>
  <sheets>
    <sheet name="Targets ADB-06 (374- Final)" sheetId="1" r:id="rId1"/>
  </sheets>
  <externalReferences>
    <externalReference r:id="rId4"/>
    <externalReference r:id="rId5"/>
    <externalReference r:id="rId6"/>
    <externalReference r:id="rId7"/>
  </externalReferences>
  <definedNames>
    <definedName name="akhilesh">#REF!</definedName>
    <definedName name="Badi">#REF!</definedName>
    <definedName name="Gairatganj">#REF!</definedName>
    <definedName name="Morena">'[4]Letter'!#REF!</definedName>
    <definedName name="one">'[1]Letter'!#REF!</definedName>
    <definedName name="_xlnm.Print_Area" localSheetId="0">'Targets ADB-06 (374- Final)'!$A$1:$P$134</definedName>
    <definedName name="_xlnm.Print_Titles" localSheetId="0">'Targets ADB-06 (374- Final)'!$1:$4</definedName>
    <definedName name="two">'[3]Letter'!#REF!</definedName>
  </definedNames>
  <calcPr fullCalcOnLoad="1"/>
</workbook>
</file>

<file path=xl/sharedStrings.xml><?xml version="1.0" encoding="utf-8"?>
<sst xmlns="http://schemas.openxmlformats.org/spreadsheetml/2006/main" count="187" uniqueCount="59">
  <si>
    <t>MP Rural Road Development Authority BHOPAL ( M.P.)
Targets for ADB Work of Batch I, II, III and Batch IV  (Period from May to Dec. 06)</t>
  </si>
  <si>
    <t>S.
No.</t>
  </si>
  <si>
    <t>Name of PIU</t>
  </si>
  <si>
    <t>Phase</t>
  </si>
  <si>
    <t>Contract Prize 
(Rs. In Lakhs)</t>
  </si>
  <si>
    <t>Expenditure upto April 2006</t>
  </si>
  <si>
    <t>Balance Work as on 1-05-06</t>
  </si>
  <si>
    <t>Target (Rs. In Lakhs)</t>
  </si>
  <si>
    <t>Total Target for 5/06 to 12/06</t>
  </si>
  <si>
    <t>Balance Work After 31-12-06</t>
  </si>
  <si>
    <t>PIC - Bhopal</t>
  </si>
  <si>
    <t>Betul</t>
  </si>
  <si>
    <t>Batch-III</t>
  </si>
  <si>
    <t>Batch-I</t>
  </si>
  <si>
    <t xml:space="preserve">Total </t>
  </si>
  <si>
    <t>Bhind</t>
  </si>
  <si>
    <t>Batch-IV</t>
  </si>
  <si>
    <t>0</t>
  </si>
  <si>
    <t>Bhopal</t>
  </si>
  <si>
    <t>Guna</t>
  </si>
  <si>
    <t>Gwalior</t>
  </si>
  <si>
    <t>Batch-II</t>
  </si>
  <si>
    <t>Hoshangabad</t>
  </si>
  <si>
    <t>Morena</t>
  </si>
  <si>
    <t>Raisen</t>
  </si>
  <si>
    <t>Rajgarh</t>
  </si>
  <si>
    <t>Sagar</t>
  </si>
  <si>
    <t>Shivpuri</t>
  </si>
  <si>
    <t>Vidisha</t>
  </si>
  <si>
    <t>Grand Total</t>
  </si>
  <si>
    <t>PIC - Indore</t>
  </si>
  <si>
    <t>Barwani</t>
  </si>
  <si>
    <t>Dewas</t>
  </si>
  <si>
    <t>Dhar</t>
  </si>
  <si>
    <t>Indore</t>
  </si>
  <si>
    <t>Jhabua</t>
  </si>
  <si>
    <t>Khargone</t>
  </si>
  <si>
    <t>Mandsaur</t>
  </si>
  <si>
    <t>Ratlam</t>
  </si>
  <si>
    <t>Shajapur</t>
  </si>
  <si>
    <t>Ujjain</t>
  </si>
  <si>
    <t>PIC - Jabalpur</t>
  </si>
  <si>
    <t>Balaghat</t>
  </si>
  <si>
    <t>Chhatarpur</t>
  </si>
  <si>
    <t>Chhindwara</t>
  </si>
  <si>
    <t>Damoh</t>
  </si>
  <si>
    <t>Dindori</t>
  </si>
  <si>
    <t>Jabalpur</t>
  </si>
  <si>
    <t>Katni</t>
  </si>
  <si>
    <t>Mandla</t>
  </si>
  <si>
    <t>Narsingpur</t>
  </si>
  <si>
    <t>Panna</t>
  </si>
  <si>
    <t>Rewa</t>
  </si>
  <si>
    <t>Satna</t>
  </si>
  <si>
    <t>Seoni</t>
  </si>
  <si>
    <t>Shahdol</t>
  </si>
  <si>
    <t>Sidhi</t>
  </si>
  <si>
    <t>Tikamgarh</t>
  </si>
  <si>
    <t>Grand Total For All PIC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</si>
</sst>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0.0000"/>
    <numFmt numFmtId="178" formatCode="mmmmm"/>
    <numFmt numFmtId="179" formatCode="mmmmm\-yy"/>
    <numFmt numFmtId="180" formatCode="&quot;Rs.&quot;#,##0_);\(&quot;Rs.&quot;#,##0\)"/>
    <numFmt numFmtId="181" formatCode="&quot;Rs.&quot;#,##0_);[Red]\(&quot;Rs.&quot;#,##0\)"/>
    <numFmt numFmtId="182" formatCode="&quot;Rs.&quot;#,##0.00_);\(&quot;Rs.&quot;#,##0.00\)"/>
    <numFmt numFmtId="183" formatCode="&quot;Rs.&quot;#,##0.00_);[Red]\(&quot;Rs.&quot;#,##0.00\)"/>
    <numFmt numFmtId="184" formatCode="_(&quot;Rs.&quot;* #,##0_);_(&quot;Rs.&quot;* \(#,##0\);_(&quot;Rs.&quot;* &quot;-&quot;_);_(@_)"/>
    <numFmt numFmtId="185" formatCode="_(&quot;Rs.&quot;* #,##0.00_);_(&quot;Rs.&quot;* \(#,##0.00\);_(&quot;Rs.&quot;* &quot;-&quot;??_);_(@_)"/>
    <numFmt numFmtId="186" formatCode="0.00000"/>
    <numFmt numFmtId="187" formatCode="0.000000"/>
    <numFmt numFmtId="188" formatCode="00000"/>
    <numFmt numFmtId="189" formatCode="#\ ?/4"/>
    <numFmt numFmtId="190" formatCode="000\-00\-0000"/>
    <numFmt numFmtId="191" formatCode="m/d"/>
    <numFmt numFmtId="192" formatCode="dd\-mm\-yyyy"/>
    <numFmt numFmtId="193" formatCode="0.00000000"/>
    <numFmt numFmtId="194" formatCode="0.0000000"/>
    <numFmt numFmtId="195" formatCode="0.00000000000"/>
    <numFmt numFmtId="196" formatCode="0_);\(0\)"/>
    <numFmt numFmtId="197" formatCode="0.00_);\(0.00\)"/>
    <numFmt numFmtId="198" formatCode="dd\-mm\-yy"/>
    <numFmt numFmtId="199" formatCode="mm\-dd\-yy"/>
    <numFmt numFmtId="200" formatCode="0.0%"/>
    <numFmt numFmtId="201" formatCode="0.00;[Red]0.00"/>
    <numFmt numFmtId="202" formatCode="0.000;[Red]0.000"/>
    <numFmt numFmtId="203" formatCode="0.0000;[Red]0.0000"/>
    <numFmt numFmtId="204" formatCode="0.00000;[Red]0.00000"/>
    <numFmt numFmtId="205" formatCode="0.0;[Red]0.0"/>
    <numFmt numFmtId="206" formatCode="#,##0.00;[Red]#,##0.00"/>
    <numFmt numFmtId="207" formatCode="0.000000;[Red]0.000000"/>
    <numFmt numFmtId="208" formatCode="0;[Red]0"/>
    <numFmt numFmtId="209" formatCode="0.0_);\(0.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17" fontId="4" fillId="0" borderId="2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2" fontId="0" fillId="0" borderId="2" xfId="0" applyNumberFormat="1" applyFont="1" applyFill="1" applyBorder="1" applyAlignment="1">
      <alignment horizontal="right"/>
    </xf>
    <xf numFmtId="201" fontId="0" fillId="0" borderId="2" xfId="0" applyNumberFormat="1" applyFont="1" applyFill="1" applyBorder="1" applyAlignment="1">
      <alignment horizontal="right"/>
    </xf>
    <xf numFmtId="201" fontId="0" fillId="0" borderId="2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2" fontId="4" fillId="0" borderId="2" xfId="0" applyNumberFormat="1" applyFont="1" applyFill="1" applyBorder="1" applyAlignment="1">
      <alignment horizontal="right"/>
    </xf>
    <xf numFmtId="201" fontId="4" fillId="0" borderId="2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top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201" fontId="0" fillId="0" borderId="2" xfId="0" applyNumberFormat="1" applyFont="1" applyFill="1" applyBorder="1" applyAlignment="1">
      <alignment vertical="top"/>
    </xf>
    <xf numFmtId="201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201" fontId="0" fillId="0" borderId="0" xfId="0" applyNumberFormat="1" applyFont="1" applyFill="1" applyAlignment="1">
      <alignment wrapText="1"/>
    </xf>
    <xf numFmtId="201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Documents%20and%20Settings\mprrd\Desktop\Infm\GBM\WINDOWS\Temporary%20Internet%20Files\Content.IE5\CTAZWXIV\Project_Proposals_2002-03_23-8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My%20Documents\Excel\goi-FORMA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My%20Documents\Excel\PROPOSALS%20-%20ALL\02-03%20all%20proposal\My%20Documents\Excel\PRIORITIES\WINDOWS\Temporary%20Internet%20Files\Content.IE5\CTAZWXIV\Project_Proposals_2002-03_23-8-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Documents%20and%20Settings\SANJAY%20PANDIT\My%20Documents\Excle%20File\WINDOWS\Temporary%20Internet%20Files\Content.IE5\CTAZWXIV\Project_Proposals_2002-03_23-8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g-old  (2)"/>
      <sheetName val="Aug-old "/>
      <sheetName val="Aug-new "/>
      <sheetName val="Final 01-02 (m)"/>
      <sheetName val="PW-1"/>
      <sheetName val="WP-1"/>
      <sheetName val="CW-1"/>
      <sheetName val="CP-1"/>
      <sheetName val="PW-2"/>
      <sheetName val="WP-2"/>
      <sheetName val="CW1-May"/>
      <sheetName val="CW2-May"/>
      <sheetName val="CW-2"/>
      <sheetName val="CP-2"/>
      <sheetName val="WP-3"/>
      <sheetName val="CP-3"/>
      <sheetName val="00-01 Final Last "/>
      <sheetName val="01-02 Final Last "/>
      <sheetName val="CP-1 460 "/>
      <sheetName val="CP-2-728"/>
      <sheetName val="PW-1 March"/>
      <sheetName val="PW-2 March"/>
      <sheetName val="PW3 March"/>
      <sheetName val="PW3 May"/>
      <sheetName val="PW-1 May"/>
      <sheetName val="PW-2 May"/>
      <sheetName val="May 470"/>
      <sheetName val="PW-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0"/>
  <sheetViews>
    <sheetView showZeros="0" tabSelected="1" view="pageBreakPreview" zoomScaleNormal="70" zoomScaleSheetLayoutView="100" workbookViewId="0" topLeftCell="F120">
      <selection activeCell="P130" sqref="P130"/>
    </sheetView>
  </sheetViews>
  <sheetFormatPr defaultColWidth="9.140625" defaultRowHeight="12.75"/>
  <cols>
    <col min="1" max="1" width="7.7109375" style="38" customWidth="1"/>
    <col min="2" max="2" width="14.57421875" style="39" customWidth="1"/>
    <col min="3" max="3" width="9.140625" style="2" customWidth="1"/>
    <col min="4" max="4" width="9.8515625" style="40" customWidth="1"/>
    <col min="5" max="5" width="12.57421875" style="40" customWidth="1"/>
    <col min="6" max="6" width="11.57421875" style="40" customWidth="1"/>
    <col min="7" max="7" width="9.00390625" style="43" customWidth="1"/>
    <col min="8" max="8" width="8.28125" style="2" customWidth="1"/>
    <col min="9" max="9" width="8.421875" style="2" customWidth="1"/>
    <col min="10" max="10" width="7.8515625" style="2" customWidth="1"/>
    <col min="11" max="11" width="7.57421875" style="2" customWidth="1"/>
    <col min="12" max="12" width="8.28125" style="2" customWidth="1"/>
    <col min="13" max="13" width="9.28125" style="2" customWidth="1"/>
    <col min="14" max="15" width="8.28125" style="2" customWidth="1"/>
    <col min="16" max="16" width="10.28125" style="10" customWidth="1"/>
    <col min="17" max="16384" width="8.8515625" style="2" customWidth="1"/>
  </cols>
  <sheetData>
    <row r="1" spans="1:16" ht="4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9.2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/>
      <c r="J2" s="3"/>
      <c r="K2" s="3"/>
      <c r="L2" s="3"/>
      <c r="M2" s="3"/>
      <c r="N2" s="3"/>
      <c r="O2" s="5" t="s">
        <v>8</v>
      </c>
      <c r="P2" s="3" t="s">
        <v>9</v>
      </c>
    </row>
    <row r="3" spans="1:16" ht="24.75" customHeight="1">
      <c r="A3" s="3"/>
      <c r="B3" s="4"/>
      <c r="C3" s="3"/>
      <c r="D3" s="3"/>
      <c r="E3" s="3"/>
      <c r="F3" s="3"/>
      <c r="G3" s="6">
        <v>38838</v>
      </c>
      <c r="H3" s="6">
        <v>38869</v>
      </c>
      <c r="I3" s="6">
        <v>38899</v>
      </c>
      <c r="J3" s="6">
        <v>38930</v>
      </c>
      <c r="K3" s="6">
        <v>38961</v>
      </c>
      <c r="L3" s="6">
        <v>38991</v>
      </c>
      <c r="M3" s="6">
        <v>39022</v>
      </c>
      <c r="N3" s="6">
        <v>39052</v>
      </c>
      <c r="O3" s="7"/>
      <c r="P3" s="3"/>
    </row>
    <row r="4" spans="1:16" s="10" customFormat="1" ht="12.75">
      <c r="A4" s="8">
        <v>1</v>
      </c>
      <c r="B4" s="9">
        <f aca="true" t="shared" si="0" ref="B4:N4">A4+1</f>
        <v>2</v>
      </c>
      <c r="C4" s="9">
        <f t="shared" si="0"/>
        <v>3</v>
      </c>
      <c r="D4" s="8">
        <f t="shared" si="0"/>
        <v>4</v>
      </c>
      <c r="E4" s="8">
        <f t="shared" si="0"/>
        <v>5</v>
      </c>
      <c r="F4" s="8">
        <f t="shared" si="0"/>
        <v>6</v>
      </c>
      <c r="G4" s="8">
        <f t="shared" si="0"/>
        <v>7</v>
      </c>
      <c r="H4" s="8">
        <f t="shared" si="0"/>
        <v>8</v>
      </c>
      <c r="I4" s="8">
        <f t="shared" si="0"/>
        <v>9</v>
      </c>
      <c r="J4" s="8">
        <f t="shared" si="0"/>
        <v>10</v>
      </c>
      <c r="K4" s="8">
        <f t="shared" si="0"/>
        <v>11</v>
      </c>
      <c r="L4" s="8">
        <f t="shared" si="0"/>
        <v>12</v>
      </c>
      <c r="M4" s="8">
        <f t="shared" si="0"/>
        <v>13</v>
      </c>
      <c r="N4" s="8">
        <f t="shared" si="0"/>
        <v>14</v>
      </c>
      <c r="O4" s="8">
        <v>15</v>
      </c>
      <c r="P4" s="8">
        <v>16</v>
      </c>
    </row>
    <row r="5" spans="1:16" s="10" customFormat="1" ht="18">
      <c r="A5" s="8"/>
      <c r="B5" s="11" t="s">
        <v>10</v>
      </c>
      <c r="C5" s="12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2.75">
      <c r="A6" s="13">
        <v>1</v>
      </c>
      <c r="B6" s="14" t="s">
        <v>11</v>
      </c>
      <c r="C6" s="15" t="s">
        <v>12</v>
      </c>
      <c r="D6" s="16">
        <v>3125.44</v>
      </c>
      <c r="E6" s="17">
        <v>367.64</v>
      </c>
      <c r="F6" s="17">
        <f>D6-E6</f>
        <v>2757.8</v>
      </c>
      <c r="G6" s="18">
        <v>200</v>
      </c>
      <c r="H6" s="18">
        <v>200</v>
      </c>
      <c r="I6" s="18">
        <v>100</v>
      </c>
      <c r="J6" s="18">
        <v>100</v>
      </c>
      <c r="K6" s="18">
        <v>100</v>
      </c>
      <c r="L6" s="18">
        <v>250</v>
      </c>
      <c r="M6" s="18">
        <v>250</v>
      </c>
      <c r="N6" s="18">
        <v>250</v>
      </c>
      <c r="O6" s="18">
        <f aca="true" t="shared" si="1" ref="O6:O48">SUM(G6:N6)</f>
        <v>1450</v>
      </c>
      <c r="P6" s="19">
        <f aca="true" t="shared" si="2" ref="P6:P48">F6-(G6+H6+I6+J6+K6+L6+M6+N6)</f>
        <v>1307.8000000000002</v>
      </c>
    </row>
    <row r="7" spans="1:16" s="23" customFormat="1" ht="12.75">
      <c r="A7" s="20"/>
      <c r="B7" s="21"/>
      <c r="C7" s="15" t="s">
        <v>13</v>
      </c>
      <c r="D7" s="16">
        <v>878.58</v>
      </c>
      <c r="E7" s="17">
        <v>365.96</v>
      </c>
      <c r="F7" s="17">
        <f>D7-E7</f>
        <v>512.6200000000001</v>
      </c>
      <c r="G7" s="18">
        <v>90</v>
      </c>
      <c r="H7" s="18">
        <v>90</v>
      </c>
      <c r="I7" s="18">
        <v>30</v>
      </c>
      <c r="J7" s="18">
        <v>30</v>
      </c>
      <c r="K7" s="18">
        <v>30</v>
      </c>
      <c r="L7" s="18">
        <v>90</v>
      </c>
      <c r="M7" s="18">
        <v>90</v>
      </c>
      <c r="N7" s="18">
        <v>62.62</v>
      </c>
      <c r="O7" s="18">
        <f t="shared" si="1"/>
        <v>512.62</v>
      </c>
      <c r="P7" s="22">
        <f t="shared" si="2"/>
        <v>0</v>
      </c>
    </row>
    <row r="8" spans="1:16" s="29" customFormat="1" ht="12.75">
      <c r="A8" s="24"/>
      <c r="B8" s="25" t="s">
        <v>14</v>
      </c>
      <c r="C8" s="26"/>
      <c r="D8" s="27">
        <f aca="true" t="shared" si="3" ref="D8:N8">SUM(D6:D7)</f>
        <v>4004.02</v>
      </c>
      <c r="E8" s="28">
        <f t="shared" si="3"/>
        <v>733.5999999999999</v>
      </c>
      <c r="F8" s="28">
        <f t="shared" si="3"/>
        <v>3270.42</v>
      </c>
      <c r="G8" s="28">
        <f t="shared" si="3"/>
        <v>290</v>
      </c>
      <c r="H8" s="28">
        <f t="shared" si="3"/>
        <v>290</v>
      </c>
      <c r="I8" s="28">
        <f t="shared" si="3"/>
        <v>130</v>
      </c>
      <c r="J8" s="28">
        <f t="shared" si="3"/>
        <v>130</v>
      </c>
      <c r="K8" s="28">
        <f t="shared" si="3"/>
        <v>130</v>
      </c>
      <c r="L8" s="28">
        <f t="shared" si="3"/>
        <v>340</v>
      </c>
      <c r="M8" s="28">
        <f t="shared" si="3"/>
        <v>340</v>
      </c>
      <c r="N8" s="28">
        <f t="shared" si="3"/>
        <v>312.62</v>
      </c>
      <c r="O8" s="18">
        <f t="shared" si="1"/>
        <v>1962.62</v>
      </c>
      <c r="P8" s="19">
        <f t="shared" si="2"/>
        <v>1307.8000000000002</v>
      </c>
    </row>
    <row r="9" spans="1:16" s="23" customFormat="1" ht="12.75">
      <c r="A9" s="20">
        <v>2</v>
      </c>
      <c r="B9" s="30" t="s">
        <v>15</v>
      </c>
      <c r="C9" s="15" t="s">
        <v>16</v>
      </c>
      <c r="D9" s="16">
        <v>1217.13</v>
      </c>
      <c r="E9" s="28"/>
      <c r="F9" s="17">
        <f>D9-E9</f>
        <v>1217.13</v>
      </c>
      <c r="G9" s="18" t="s">
        <v>17</v>
      </c>
      <c r="H9" s="18" t="s">
        <v>17</v>
      </c>
      <c r="I9" s="18" t="s">
        <v>17</v>
      </c>
      <c r="J9" s="18" t="s">
        <v>17</v>
      </c>
      <c r="K9" s="18" t="s">
        <v>17</v>
      </c>
      <c r="L9" s="17">
        <v>60.86</v>
      </c>
      <c r="M9" s="17">
        <f>1217.13*0.05</f>
        <v>60.85650000000001</v>
      </c>
      <c r="N9" s="17">
        <f>1217.13*0.05</f>
        <v>60.85650000000001</v>
      </c>
      <c r="O9" s="18">
        <f t="shared" si="1"/>
        <v>182.57300000000004</v>
      </c>
      <c r="P9" s="19">
        <f t="shared" si="2"/>
        <v>1034.557</v>
      </c>
    </row>
    <row r="10" spans="1:16" s="29" customFormat="1" ht="12.75">
      <c r="A10" s="24"/>
      <c r="B10" s="25" t="s">
        <v>14</v>
      </c>
      <c r="C10" s="26"/>
      <c r="D10" s="27">
        <f aca="true" t="shared" si="4" ref="D10:N10">SUM(D9)</f>
        <v>1217.13</v>
      </c>
      <c r="E10" s="28">
        <f t="shared" si="4"/>
        <v>0</v>
      </c>
      <c r="F10" s="28">
        <f t="shared" si="4"/>
        <v>1217.13</v>
      </c>
      <c r="G10" s="28">
        <f t="shared" si="4"/>
        <v>0</v>
      </c>
      <c r="H10" s="28">
        <f t="shared" si="4"/>
        <v>0</v>
      </c>
      <c r="I10" s="28">
        <f t="shared" si="4"/>
        <v>0</v>
      </c>
      <c r="J10" s="28">
        <f t="shared" si="4"/>
        <v>0</v>
      </c>
      <c r="K10" s="28">
        <f t="shared" si="4"/>
        <v>0</v>
      </c>
      <c r="L10" s="28">
        <f t="shared" si="4"/>
        <v>60.86</v>
      </c>
      <c r="M10" s="28">
        <f t="shared" si="4"/>
        <v>60.85650000000001</v>
      </c>
      <c r="N10" s="28">
        <f t="shared" si="4"/>
        <v>60.85650000000001</v>
      </c>
      <c r="O10" s="18">
        <f t="shared" si="1"/>
        <v>182.57300000000004</v>
      </c>
      <c r="P10" s="19">
        <f t="shared" si="2"/>
        <v>1034.557</v>
      </c>
    </row>
    <row r="11" spans="1:16" ht="12.75">
      <c r="A11" s="13">
        <v>3</v>
      </c>
      <c r="B11" s="14" t="s">
        <v>18</v>
      </c>
      <c r="C11" s="15" t="s">
        <v>12</v>
      </c>
      <c r="D11" s="16">
        <v>813.32</v>
      </c>
      <c r="E11" s="17">
        <v>125.29</v>
      </c>
      <c r="F11" s="17">
        <f>D11-E11</f>
        <v>688.0300000000001</v>
      </c>
      <c r="G11" s="18">
        <v>75</v>
      </c>
      <c r="H11" s="18">
        <v>75</v>
      </c>
      <c r="I11" s="18">
        <v>25</v>
      </c>
      <c r="J11" s="18">
        <v>25</v>
      </c>
      <c r="K11" s="18">
        <v>25</v>
      </c>
      <c r="L11" s="18">
        <v>75</v>
      </c>
      <c r="M11" s="18">
        <v>75</v>
      </c>
      <c r="N11" s="18">
        <v>75</v>
      </c>
      <c r="O11" s="18">
        <f t="shared" si="1"/>
        <v>450</v>
      </c>
      <c r="P11" s="19">
        <f t="shared" si="2"/>
        <v>238.0300000000001</v>
      </c>
    </row>
    <row r="12" spans="1:16" s="23" customFormat="1" ht="12.75">
      <c r="A12" s="20"/>
      <c r="B12" s="21"/>
      <c r="C12" s="15" t="s">
        <v>13</v>
      </c>
      <c r="D12" s="16">
        <v>940.44</v>
      </c>
      <c r="E12" s="17">
        <v>414.98</v>
      </c>
      <c r="F12" s="17">
        <f>D12-E12</f>
        <v>525.46</v>
      </c>
      <c r="G12" s="18">
        <v>80</v>
      </c>
      <c r="H12" s="18">
        <v>80</v>
      </c>
      <c r="I12" s="18">
        <v>35</v>
      </c>
      <c r="J12" s="18">
        <v>35</v>
      </c>
      <c r="K12" s="18">
        <v>35</v>
      </c>
      <c r="L12" s="18">
        <v>85</v>
      </c>
      <c r="M12" s="18">
        <v>85</v>
      </c>
      <c r="N12" s="18">
        <v>90.46</v>
      </c>
      <c r="O12" s="18">
        <f t="shared" si="1"/>
        <v>525.46</v>
      </c>
      <c r="P12" s="22">
        <f t="shared" si="2"/>
        <v>0</v>
      </c>
    </row>
    <row r="13" spans="1:16" s="23" customFormat="1" ht="12.75">
      <c r="A13" s="20"/>
      <c r="B13" s="31"/>
      <c r="C13" s="15" t="s">
        <v>16</v>
      </c>
      <c r="D13" s="16">
        <v>1262.95</v>
      </c>
      <c r="E13" s="17"/>
      <c r="F13" s="17">
        <f>D13-E13</f>
        <v>1262.95</v>
      </c>
      <c r="G13" s="18"/>
      <c r="H13" s="18"/>
      <c r="I13" s="18"/>
      <c r="J13" s="18"/>
      <c r="K13" s="18"/>
      <c r="L13" s="18"/>
      <c r="M13" s="18">
        <v>63.15</v>
      </c>
      <c r="N13" s="18">
        <v>63.15</v>
      </c>
      <c r="O13" s="18">
        <f t="shared" si="1"/>
        <v>126.3</v>
      </c>
      <c r="P13" s="19">
        <f t="shared" si="2"/>
        <v>1136.65</v>
      </c>
    </row>
    <row r="14" spans="1:16" s="23" customFormat="1" ht="12.75">
      <c r="A14" s="20"/>
      <c r="B14" s="25" t="s">
        <v>14</v>
      </c>
      <c r="C14" s="15"/>
      <c r="D14" s="27">
        <f aca="true" t="shared" si="5" ref="D14:N14">SUM(D11:D13)</f>
        <v>3016.71</v>
      </c>
      <c r="E14" s="28">
        <f t="shared" si="5"/>
        <v>540.27</v>
      </c>
      <c r="F14" s="28">
        <f t="shared" si="5"/>
        <v>2476.4400000000005</v>
      </c>
      <c r="G14" s="28">
        <f t="shared" si="5"/>
        <v>155</v>
      </c>
      <c r="H14" s="28">
        <f t="shared" si="5"/>
        <v>155</v>
      </c>
      <c r="I14" s="28">
        <f t="shared" si="5"/>
        <v>60</v>
      </c>
      <c r="J14" s="28">
        <f t="shared" si="5"/>
        <v>60</v>
      </c>
      <c r="K14" s="28">
        <f t="shared" si="5"/>
        <v>60</v>
      </c>
      <c r="L14" s="28">
        <f t="shared" si="5"/>
        <v>160</v>
      </c>
      <c r="M14" s="28">
        <f t="shared" si="5"/>
        <v>223.15</v>
      </c>
      <c r="N14" s="28">
        <f t="shared" si="5"/>
        <v>228.60999999999999</v>
      </c>
      <c r="O14" s="18">
        <f t="shared" si="1"/>
        <v>1101.76</v>
      </c>
      <c r="P14" s="19">
        <f t="shared" si="2"/>
        <v>1374.6800000000005</v>
      </c>
    </row>
    <row r="15" spans="1:16" ht="12.75">
      <c r="A15" s="13">
        <v>4</v>
      </c>
      <c r="B15" s="14" t="s">
        <v>19</v>
      </c>
      <c r="C15" s="15" t="s">
        <v>12</v>
      </c>
      <c r="D15" s="16">
        <v>836.02</v>
      </c>
      <c r="E15" s="17">
        <v>93.24</v>
      </c>
      <c r="F15" s="17">
        <f>D15-E15</f>
        <v>742.78</v>
      </c>
      <c r="G15" s="18">
        <v>70</v>
      </c>
      <c r="H15" s="18">
        <v>70</v>
      </c>
      <c r="I15" s="18">
        <v>25</v>
      </c>
      <c r="J15" s="18">
        <v>25</v>
      </c>
      <c r="K15" s="18">
        <v>25</v>
      </c>
      <c r="L15" s="18">
        <v>70</v>
      </c>
      <c r="M15" s="18">
        <v>70</v>
      </c>
      <c r="N15" s="18">
        <v>70</v>
      </c>
      <c r="O15" s="18">
        <f t="shared" si="1"/>
        <v>425</v>
      </c>
      <c r="P15" s="19">
        <f t="shared" si="2"/>
        <v>317.78</v>
      </c>
    </row>
    <row r="16" spans="1:16" s="23" customFormat="1" ht="12.75">
      <c r="A16" s="20"/>
      <c r="B16" s="21"/>
      <c r="C16" s="15" t="s">
        <v>13</v>
      </c>
      <c r="D16" s="16">
        <v>748.05</v>
      </c>
      <c r="E16" s="17">
        <v>279.94</v>
      </c>
      <c r="F16" s="17">
        <f>D16-E16</f>
        <v>468.10999999999996</v>
      </c>
      <c r="G16" s="18">
        <v>75</v>
      </c>
      <c r="H16" s="18">
        <v>80</v>
      </c>
      <c r="I16" s="18">
        <v>25</v>
      </c>
      <c r="J16" s="18">
        <v>25</v>
      </c>
      <c r="K16" s="18">
        <v>25</v>
      </c>
      <c r="L16" s="18">
        <v>80</v>
      </c>
      <c r="M16" s="18">
        <v>80</v>
      </c>
      <c r="N16" s="18">
        <v>78.11</v>
      </c>
      <c r="O16" s="18">
        <f t="shared" si="1"/>
        <v>468.11</v>
      </c>
      <c r="P16" s="22">
        <f t="shared" si="2"/>
        <v>0</v>
      </c>
    </row>
    <row r="17" spans="1:16" s="23" customFormat="1" ht="12.75">
      <c r="A17" s="20"/>
      <c r="B17" s="31"/>
      <c r="C17" s="15" t="s">
        <v>16</v>
      </c>
      <c r="D17" s="16">
        <v>1833.38</v>
      </c>
      <c r="E17" s="17"/>
      <c r="F17" s="17">
        <f>D17-E17</f>
        <v>1833.38</v>
      </c>
      <c r="G17" s="18"/>
      <c r="H17" s="18"/>
      <c r="I17" s="18"/>
      <c r="J17" s="18"/>
      <c r="K17" s="18"/>
      <c r="L17" s="18"/>
      <c r="M17" s="18">
        <v>91.67</v>
      </c>
      <c r="N17" s="18">
        <f>F17*0.05</f>
        <v>91.66900000000001</v>
      </c>
      <c r="O17" s="18">
        <f t="shared" si="1"/>
        <v>183.339</v>
      </c>
      <c r="P17" s="19">
        <f t="shared" si="2"/>
        <v>1650.0410000000002</v>
      </c>
    </row>
    <row r="18" spans="1:16" s="23" customFormat="1" ht="12.75">
      <c r="A18" s="20"/>
      <c r="B18" s="25" t="s">
        <v>14</v>
      </c>
      <c r="C18" s="15"/>
      <c r="D18" s="27">
        <f aca="true" t="shared" si="6" ref="D18:N18">SUM(D15:D17)</f>
        <v>3417.45</v>
      </c>
      <c r="E18" s="28">
        <f t="shared" si="6"/>
        <v>373.18</v>
      </c>
      <c r="F18" s="28">
        <f t="shared" si="6"/>
        <v>3044.27</v>
      </c>
      <c r="G18" s="28">
        <f t="shared" si="6"/>
        <v>145</v>
      </c>
      <c r="H18" s="28">
        <f t="shared" si="6"/>
        <v>150</v>
      </c>
      <c r="I18" s="28">
        <f t="shared" si="6"/>
        <v>50</v>
      </c>
      <c r="J18" s="28">
        <f t="shared" si="6"/>
        <v>50</v>
      </c>
      <c r="K18" s="28">
        <f t="shared" si="6"/>
        <v>50</v>
      </c>
      <c r="L18" s="28">
        <f t="shared" si="6"/>
        <v>150</v>
      </c>
      <c r="M18" s="28">
        <f t="shared" si="6"/>
        <v>241.67000000000002</v>
      </c>
      <c r="N18" s="28">
        <f t="shared" si="6"/>
        <v>239.77900000000002</v>
      </c>
      <c r="O18" s="18">
        <f t="shared" si="1"/>
        <v>1076.449</v>
      </c>
      <c r="P18" s="19">
        <f t="shared" si="2"/>
        <v>1967.821</v>
      </c>
    </row>
    <row r="19" spans="1:16" ht="12.75">
      <c r="A19" s="13">
        <v>5</v>
      </c>
      <c r="B19" s="14" t="s">
        <v>20</v>
      </c>
      <c r="C19" s="15" t="s">
        <v>12</v>
      </c>
      <c r="D19" s="16">
        <v>289.3</v>
      </c>
      <c r="E19" s="17">
        <v>70.03</v>
      </c>
      <c r="F19" s="17">
        <f>D19-E19</f>
        <v>219.27</v>
      </c>
      <c r="G19" s="18">
        <v>40</v>
      </c>
      <c r="H19" s="18">
        <v>40</v>
      </c>
      <c r="I19" s="18">
        <v>20</v>
      </c>
      <c r="J19" s="18">
        <v>20</v>
      </c>
      <c r="K19" s="18">
        <v>20</v>
      </c>
      <c r="L19" s="18">
        <v>40</v>
      </c>
      <c r="M19" s="18">
        <v>39.27</v>
      </c>
      <c r="N19" s="18">
        <v>0</v>
      </c>
      <c r="O19" s="18">
        <f t="shared" si="1"/>
        <v>219.27</v>
      </c>
      <c r="P19" s="22">
        <f t="shared" si="2"/>
        <v>0</v>
      </c>
    </row>
    <row r="20" spans="1:16" s="23" customFormat="1" ht="12.75">
      <c r="A20" s="20"/>
      <c r="B20" s="21"/>
      <c r="C20" s="15" t="s">
        <v>21</v>
      </c>
      <c r="D20" s="16">
        <v>763.11</v>
      </c>
      <c r="E20" s="17">
        <v>215.51</v>
      </c>
      <c r="F20" s="17">
        <f>D20-E20</f>
        <v>547.6</v>
      </c>
      <c r="G20" s="18">
        <v>50</v>
      </c>
      <c r="H20" s="18">
        <v>50</v>
      </c>
      <c r="I20" s="18">
        <v>30</v>
      </c>
      <c r="J20" s="18">
        <v>30</v>
      </c>
      <c r="K20" s="18">
        <v>30</v>
      </c>
      <c r="L20" s="18">
        <v>50</v>
      </c>
      <c r="M20" s="18">
        <v>50</v>
      </c>
      <c r="N20" s="18">
        <v>58.46</v>
      </c>
      <c r="O20" s="18">
        <f t="shared" si="1"/>
        <v>348.46</v>
      </c>
      <c r="P20" s="19">
        <f t="shared" si="2"/>
        <v>199.14000000000004</v>
      </c>
    </row>
    <row r="21" spans="1:16" s="23" customFormat="1" ht="12.75">
      <c r="A21" s="20"/>
      <c r="B21" s="31"/>
      <c r="C21" s="15" t="s">
        <v>16</v>
      </c>
      <c r="D21" s="16">
        <v>1112.26</v>
      </c>
      <c r="E21" s="17"/>
      <c r="F21" s="17">
        <f>D21-E21</f>
        <v>1112.26</v>
      </c>
      <c r="G21" s="18"/>
      <c r="H21" s="18"/>
      <c r="I21" s="18"/>
      <c r="J21" s="18"/>
      <c r="K21" s="18"/>
      <c r="L21" s="18"/>
      <c r="M21" s="18">
        <v>55.61</v>
      </c>
      <c r="N21" s="18">
        <f>F21*0.05</f>
        <v>55.613</v>
      </c>
      <c r="O21" s="18">
        <f t="shared" si="1"/>
        <v>111.223</v>
      </c>
      <c r="P21" s="19">
        <f t="shared" si="2"/>
        <v>1001.037</v>
      </c>
    </row>
    <row r="22" spans="1:16" s="23" customFormat="1" ht="12.75">
      <c r="A22" s="20"/>
      <c r="B22" s="25" t="s">
        <v>14</v>
      </c>
      <c r="C22" s="15"/>
      <c r="D22" s="27">
        <f aca="true" t="shared" si="7" ref="D22:N22">SUM(D19:D21)</f>
        <v>2164.67</v>
      </c>
      <c r="E22" s="28">
        <f t="shared" si="7"/>
        <v>285.53999999999996</v>
      </c>
      <c r="F22" s="28">
        <f t="shared" si="7"/>
        <v>1879.13</v>
      </c>
      <c r="G22" s="28">
        <f t="shared" si="7"/>
        <v>90</v>
      </c>
      <c r="H22" s="28">
        <f t="shared" si="7"/>
        <v>90</v>
      </c>
      <c r="I22" s="28">
        <f t="shared" si="7"/>
        <v>50</v>
      </c>
      <c r="J22" s="28">
        <f t="shared" si="7"/>
        <v>50</v>
      </c>
      <c r="K22" s="28">
        <f t="shared" si="7"/>
        <v>50</v>
      </c>
      <c r="L22" s="28">
        <f t="shared" si="7"/>
        <v>90</v>
      </c>
      <c r="M22" s="28">
        <f t="shared" si="7"/>
        <v>144.88</v>
      </c>
      <c r="N22" s="28">
        <f t="shared" si="7"/>
        <v>114.07300000000001</v>
      </c>
      <c r="O22" s="18">
        <f t="shared" si="1"/>
        <v>678.953</v>
      </c>
      <c r="P22" s="19">
        <f t="shared" si="2"/>
        <v>1200.1770000000001</v>
      </c>
    </row>
    <row r="23" spans="1:16" ht="12.75">
      <c r="A23" s="13">
        <v>6</v>
      </c>
      <c r="B23" s="14" t="s">
        <v>22</v>
      </c>
      <c r="C23" s="15" t="s">
        <v>12</v>
      </c>
      <c r="D23" s="16">
        <v>419.63</v>
      </c>
      <c r="E23" s="17">
        <v>52.8</v>
      </c>
      <c r="F23" s="17">
        <f>D23-E23</f>
        <v>366.83</v>
      </c>
      <c r="G23" s="18">
        <v>50</v>
      </c>
      <c r="H23" s="18">
        <v>50</v>
      </c>
      <c r="I23" s="18">
        <v>25</v>
      </c>
      <c r="J23" s="18">
        <v>25</v>
      </c>
      <c r="K23" s="18">
        <v>25</v>
      </c>
      <c r="L23" s="18">
        <v>50</v>
      </c>
      <c r="M23" s="18">
        <v>50</v>
      </c>
      <c r="N23" s="18">
        <v>50</v>
      </c>
      <c r="O23" s="18">
        <f t="shared" si="1"/>
        <v>325</v>
      </c>
      <c r="P23" s="19">
        <f t="shared" si="2"/>
        <v>41.829999999999984</v>
      </c>
    </row>
    <row r="24" spans="1:16" s="23" customFormat="1" ht="12.75">
      <c r="A24" s="20"/>
      <c r="B24" s="21"/>
      <c r="C24" s="15" t="s">
        <v>21</v>
      </c>
      <c r="D24" s="16">
        <v>1686.1</v>
      </c>
      <c r="E24" s="17">
        <v>284.89</v>
      </c>
      <c r="F24" s="17">
        <f>D24-E24</f>
        <v>1401.21</v>
      </c>
      <c r="G24" s="18">
        <v>100</v>
      </c>
      <c r="H24" s="18">
        <v>100</v>
      </c>
      <c r="I24" s="18">
        <v>30</v>
      </c>
      <c r="J24" s="18">
        <v>30</v>
      </c>
      <c r="K24" s="18">
        <v>30</v>
      </c>
      <c r="L24" s="18">
        <v>100</v>
      </c>
      <c r="M24" s="18">
        <v>100</v>
      </c>
      <c r="N24" s="18">
        <v>100</v>
      </c>
      <c r="O24" s="18">
        <f t="shared" si="1"/>
        <v>590</v>
      </c>
      <c r="P24" s="19">
        <f t="shared" si="2"/>
        <v>811.21</v>
      </c>
    </row>
    <row r="25" spans="1:16" s="23" customFormat="1" ht="12.75">
      <c r="A25" s="20"/>
      <c r="B25" s="31"/>
      <c r="C25" s="15" t="s">
        <v>16</v>
      </c>
      <c r="D25" s="16">
        <v>1602.43</v>
      </c>
      <c r="E25" s="17"/>
      <c r="F25" s="17">
        <f>D25-E25</f>
        <v>1602.43</v>
      </c>
      <c r="G25" s="18"/>
      <c r="H25" s="18"/>
      <c r="I25" s="18"/>
      <c r="J25" s="18"/>
      <c r="K25" s="18"/>
      <c r="L25" s="18"/>
      <c r="M25" s="18">
        <v>80.12</v>
      </c>
      <c r="N25" s="18">
        <f>F25*0.05</f>
        <v>80.12150000000001</v>
      </c>
      <c r="O25" s="18">
        <f t="shared" si="1"/>
        <v>160.24150000000003</v>
      </c>
      <c r="P25" s="19">
        <f t="shared" si="2"/>
        <v>1442.1885</v>
      </c>
    </row>
    <row r="26" spans="1:16" s="23" customFormat="1" ht="12.75">
      <c r="A26" s="20"/>
      <c r="B26" s="25" t="s">
        <v>14</v>
      </c>
      <c r="C26" s="15"/>
      <c r="D26" s="27">
        <f aca="true" t="shared" si="8" ref="D26:N26">SUM(D23:D25)</f>
        <v>3708.16</v>
      </c>
      <c r="E26" s="28">
        <f t="shared" si="8"/>
        <v>337.69</v>
      </c>
      <c r="F26" s="28">
        <f t="shared" si="8"/>
        <v>3370.4700000000003</v>
      </c>
      <c r="G26" s="28">
        <f t="shared" si="8"/>
        <v>150</v>
      </c>
      <c r="H26" s="28">
        <f t="shared" si="8"/>
        <v>150</v>
      </c>
      <c r="I26" s="28">
        <f t="shared" si="8"/>
        <v>55</v>
      </c>
      <c r="J26" s="28">
        <f t="shared" si="8"/>
        <v>55</v>
      </c>
      <c r="K26" s="28">
        <f t="shared" si="8"/>
        <v>55</v>
      </c>
      <c r="L26" s="28">
        <f t="shared" si="8"/>
        <v>150</v>
      </c>
      <c r="M26" s="28">
        <f t="shared" si="8"/>
        <v>230.12</v>
      </c>
      <c r="N26" s="28">
        <f t="shared" si="8"/>
        <v>230.12150000000003</v>
      </c>
      <c r="O26" s="18">
        <f t="shared" si="1"/>
        <v>1075.2415</v>
      </c>
      <c r="P26" s="19">
        <f t="shared" si="2"/>
        <v>2295.2285</v>
      </c>
    </row>
    <row r="27" spans="1:16" ht="12.75">
      <c r="A27" s="13">
        <v>7</v>
      </c>
      <c r="B27" s="14" t="s">
        <v>23</v>
      </c>
      <c r="C27" s="15" t="s">
        <v>12</v>
      </c>
      <c r="D27" s="16">
        <v>1744.3</v>
      </c>
      <c r="E27" s="17">
        <v>630.72</v>
      </c>
      <c r="F27" s="17">
        <f>D27-E27</f>
        <v>1113.58</v>
      </c>
      <c r="G27" s="18">
        <v>150</v>
      </c>
      <c r="H27" s="18">
        <v>150</v>
      </c>
      <c r="I27" s="18">
        <v>30</v>
      </c>
      <c r="J27" s="18">
        <v>30</v>
      </c>
      <c r="K27" s="18">
        <v>30</v>
      </c>
      <c r="L27" s="18">
        <v>150</v>
      </c>
      <c r="M27" s="18">
        <v>150</v>
      </c>
      <c r="N27" s="18">
        <v>150</v>
      </c>
      <c r="O27" s="18">
        <f t="shared" si="1"/>
        <v>840</v>
      </c>
      <c r="P27" s="19">
        <f t="shared" si="2"/>
        <v>273.5799999999999</v>
      </c>
    </row>
    <row r="28" spans="1:16" s="23" customFormat="1" ht="12.75">
      <c r="A28" s="20"/>
      <c r="B28" s="21"/>
      <c r="C28" s="15" t="s">
        <v>13</v>
      </c>
      <c r="D28" s="16">
        <v>978.25</v>
      </c>
      <c r="E28" s="17">
        <v>637.73</v>
      </c>
      <c r="F28" s="17">
        <f>D28-E28</f>
        <v>340.52</v>
      </c>
      <c r="G28" s="18">
        <v>80</v>
      </c>
      <c r="H28" s="18">
        <v>80</v>
      </c>
      <c r="I28" s="18">
        <v>30</v>
      </c>
      <c r="J28" s="18">
        <v>30</v>
      </c>
      <c r="K28" s="18">
        <v>30</v>
      </c>
      <c r="L28" s="18">
        <v>80</v>
      </c>
      <c r="M28" s="18">
        <v>10.52</v>
      </c>
      <c r="N28" s="18" t="s">
        <v>17</v>
      </c>
      <c r="O28" s="18">
        <f t="shared" si="1"/>
        <v>340.52</v>
      </c>
      <c r="P28" s="22">
        <f t="shared" si="2"/>
        <v>0</v>
      </c>
    </row>
    <row r="29" spans="1:16" s="23" customFormat="1" ht="12.75">
      <c r="A29" s="20"/>
      <c r="B29" s="31"/>
      <c r="C29" s="15" t="s">
        <v>16</v>
      </c>
      <c r="D29" s="16">
        <v>1834.13</v>
      </c>
      <c r="E29" s="17"/>
      <c r="F29" s="17">
        <f>D29-E29</f>
        <v>1834.13</v>
      </c>
      <c r="G29" s="18"/>
      <c r="H29" s="18"/>
      <c r="I29" s="18"/>
      <c r="J29" s="18"/>
      <c r="K29" s="18"/>
      <c r="L29" s="18">
        <v>91.71</v>
      </c>
      <c r="M29" s="18">
        <v>91.71</v>
      </c>
      <c r="N29" s="18">
        <f>F29*0.05</f>
        <v>91.7065</v>
      </c>
      <c r="O29" s="18">
        <f t="shared" si="1"/>
        <v>275.12649999999996</v>
      </c>
      <c r="P29" s="19">
        <f t="shared" si="2"/>
        <v>1559.0035000000003</v>
      </c>
    </row>
    <row r="30" spans="1:16" s="23" customFormat="1" ht="12.75">
      <c r="A30" s="20"/>
      <c r="B30" s="25" t="s">
        <v>14</v>
      </c>
      <c r="C30" s="15"/>
      <c r="D30" s="27">
        <f aca="true" t="shared" si="9" ref="D30:N30">SUM(D27:D29)</f>
        <v>4556.68</v>
      </c>
      <c r="E30" s="28">
        <f t="shared" si="9"/>
        <v>1268.45</v>
      </c>
      <c r="F30" s="28">
        <f t="shared" si="9"/>
        <v>3288.23</v>
      </c>
      <c r="G30" s="28">
        <f t="shared" si="9"/>
        <v>230</v>
      </c>
      <c r="H30" s="28">
        <f t="shared" si="9"/>
        <v>230</v>
      </c>
      <c r="I30" s="28">
        <f t="shared" si="9"/>
        <v>60</v>
      </c>
      <c r="J30" s="28">
        <f t="shared" si="9"/>
        <v>60</v>
      </c>
      <c r="K30" s="28">
        <f t="shared" si="9"/>
        <v>60</v>
      </c>
      <c r="L30" s="28">
        <f t="shared" si="9"/>
        <v>321.71</v>
      </c>
      <c r="M30" s="28">
        <f t="shared" si="9"/>
        <v>252.23000000000002</v>
      </c>
      <c r="N30" s="28">
        <f t="shared" si="9"/>
        <v>241.7065</v>
      </c>
      <c r="O30" s="18">
        <f t="shared" si="1"/>
        <v>1455.6465</v>
      </c>
      <c r="P30" s="19">
        <f t="shared" si="2"/>
        <v>1832.5835</v>
      </c>
    </row>
    <row r="31" spans="1:16" ht="12.75">
      <c r="A31" s="13">
        <v>8</v>
      </c>
      <c r="B31" s="14" t="s">
        <v>24</v>
      </c>
      <c r="C31" s="15" t="s">
        <v>12</v>
      </c>
      <c r="D31" s="16">
        <v>797.19</v>
      </c>
      <c r="E31" s="17">
        <v>71.3</v>
      </c>
      <c r="F31" s="17">
        <f>D31-E31</f>
        <v>725.8900000000001</v>
      </c>
      <c r="G31" s="18">
        <v>40</v>
      </c>
      <c r="H31" s="18">
        <v>40</v>
      </c>
      <c r="I31" s="18">
        <v>20</v>
      </c>
      <c r="J31" s="18">
        <v>20</v>
      </c>
      <c r="K31" s="18">
        <v>20</v>
      </c>
      <c r="L31" s="18">
        <v>50</v>
      </c>
      <c r="M31" s="18">
        <v>50</v>
      </c>
      <c r="N31" s="18">
        <v>50</v>
      </c>
      <c r="O31" s="18">
        <f t="shared" si="1"/>
        <v>290</v>
      </c>
      <c r="P31" s="19">
        <f t="shared" si="2"/>
        <v>435.8900000000001</v>
      </c>
    </row>
    <row r="32" spans="1:16" ht="12.75">
      <c r="A32" s="13"/>
      <c r="B32" s="31"/>
      <c r="C32" s="15" t="s">
        <v>16</v>
      </c>
      <c r="D32" s="16">
        <v>1950.62</v>
      </c>
      <c r="E32" s="17"/>
      <c r="F32" s="17">
        <f>D32-E32</f>
        <v>1950.62</v>
      </c>
      <c r="G32" s="18"/>
      <c r="H32" s="18"/>
      <c r="I32" s="18"/>
      <c r="J32" s="18"/>
      <c r="K32" s="18"/>
      <c r="L32" s="18"/>
      <c r="M32" s="18">
        <v>97.53</v>
      </c>
      <c r="N32" s="18">
        <f>F32*0.05</f>
        <v>97.531</v>
      </c>
      <c r="O32" s="18">
        <f t="shared" si="1"/>
        <v>195.061</v>
      </c>
      <c r="P32" s="19">
        <f t="shared" si="2"/>
        <v>1755.559</v>
      </c>
    </row>
    <row r="33" spans="1:16" ht="12.75">
      <c r="A33" s="13"/>
      <c r="B33" s="25" t="s">
        <v>14</v>
      </c>
      <c r="C33" s="15"/>
      <c r="D33" s="27">
        <f aca="true" t="shared" si="10" ref="D33:N33">SUM(D31:D32)</f>
        <v>2747.81</v>
      </c>
      <c r="E33" s="28">
        <f t="shared" si="10"/>
        <v>71.3</v>
      </c>
      <c r="F33" s="28">
        <f t="shared" si="10"/>
        <v>2676.51</v>
      </c>
      <c r="G33" s="28">
        <f t="shared" si="10"/>
        <v>40</v>
      </c>
      <c r="H33" s="28">
        <f t="shared" si="10"/>
        <v>40</v>
      </c>
      <c r="I33" s="28">
        <f t="shared" si="10"/>
        <v>20</v>
      </c>
      <c r="J33" s="28">
        <f t="shared" si="10"/>
        <v>20</v>
      </c>
      <c r="K33" s="28">
        <f t="shared" si="10"/>
        <v>20</v>
      </c>
      <c r="L33" s="28">
        <f t="shared" si="10"/>
        <v>50</v>
      </c>
      <c r="M33" s="28">
        <f t="shared" si="10"/>
        <v>147.53</v>
      </c>
      <c r="N33" s="28">
        <f t="shared" si="10"/>
        <v>147.531</v>
      </c>
      <c r="O33" s="18">
        <f t="shared" si="1"/>
        <v>485.061</v>
      </c>
      <c r="P33" s="19">
        <f t="shared" si="2"/>
        <v>2191.449</v>
      </c>
    </row>
    <row r="34" spans="1:16" ht="12.75">
      <c r="A34" s="13">
        <v>9</v>
      </c>
      <c r="B34" s="14" t="s">
        <v>25</v>
      </c>
      <c r="C34" s="15" t="s">
        <v>12</v>
      </c>
      <c r="D34" s="16">
        <v>724.75</v>
      </c>
      <c r="E34" s="17">
        <v>68.3</v>
      </c>
      <c r="F34" s="17">
        <f>D34-E34</f>
        <v>656.45</v>
      </c>
      <c r="G34" s="18">
        <v>75</v>
      </c>
      <c r="H34" s="18">
        <v>75</v>
      </c>
      <c r="I34" s="18">
        <v>25</v>
      </c>
      <c r="J34" s="18">
        <v>25</v>
      </c>
      <c r="K34" s="18">
        <v>25</v>
      </c>
      <c r="L34" s="18">
        <v>75</v>
      </c>
      <c r="M34" s="18">
        <v>75</v>
      </c>
      <c r="N34" s="18">
        <v>75</v>
      </c>
      <c r="O34" s="18">
        <f t="shared" si="1"/>
        <v>450</v>
      </c>
      <c r="P34" s="19">
        <f t="shared" si="2"/>
        <v>206.45000000000005</v>
      </c>
    </row>
    <row r="35" spans="1:16" ht="12.75">
      <c r="A35" s="13"/>
      <c r="B35" s="31"/>
      <c r="C35" s="15" t="s">
        <v>16</v>
      </c>
      <c r="D35" s="16">
        <v>1829.85</v>
      </c>
      <c r="E35" s="17"/>
      <c r="F35" s="17">
        <f>D35-E35</f>
        <v>1829.85</v>
      </c>
      <c r="G35" s="18"/>
      <c r="H35" s="18"/>
      <c r="I35" s="18"/>
      <c r="J35" s="18"/>
      <c r="K35" s="18"/>
      <c r="L35" s="18"/>
      <c r="M35" s="18">
        <v>91.49</v>
      </c>
      <c r="N35" s="18">
        <f>F35*0.05</f>
        <v>91.4925</v>
      </c>
      <c r="O35" s="18">
        <f t="shared" si="1"/>
        <v>182.98250000000002</v>
      </c>
      <c r="P35" s="19">
        <f t="shared" si="2"/>
        <v>1646.8674999999998</v>
      </c>
    </row>
    <row r="36" spans="1:16" ht="12.75">
      <c r="A36" s="13"/>
      <c r="B36" s="25" t="s">
        <v>14</v>
      </c>
      <c r="C36" s="15"/>
      <c r="D36" s="27">
        <f aca="true" t="shared" si="11" ref="D36:N36">SUM(D34:D35)</f>
        <v>2554.6</v>
      </c>
      <c r="E36" s="28">
        <f t="shared" si="11"/>
        <v>68.3</v>
      </c>
      <c r="F36" s="28">
        <f t="shared" si="11"/>
        <v>2486.3</v>
      </c>
      <c r="G36" s="28">
        <f t="shared" si="11"/>
        <v>75</v>
      </c>
      <c r="H36" s="28">
        <f t="shared" si="11"/>
        <v>75</v>
      </c>
      <c r="I36" s="28">
        <f t="shared" si="11"/>
        <v>25</v>
      </c>
      <c r="J36" s="28">
        <f t="shared" si="11"/>
        <v>25</v>
      </c>
      <c r="K36" s="28">
        <f t="shared" si="11"/>
        <v>25</v>
      </c>
      <c r="L36" s="28">
        <f t="shared" si="11"/>
        <v>75</v>
      </c>
      <c r="M36" s="28">
        <f t="shared" si="11"/>
        <v>166.49</v>
      </c>
      <c r="N36" s="28">
        <f t="shared" si="11"/>
        <v>166.4925</v>
      </c>
      <c r="O36" s="18">
        <f t="shared" si="1"/>
        <v>632.9825000000001</v>
      </c>
      <c r="P36" s="19">
        <f t="shared" si="2"/>
        <v>1853.3175</v>
      </c>
    </row>
    <row r="37" spans="1:16" ht="12.75">
      <c r="A37" s="13">
        <v>10</v>
      </c>
      <c r="B37" s="14" t="s">
        <v>26</v>
      </c>
      <c r="C37" s="15" t="s">
        <v>12</v>
      </c>
      <c r="D37" s="16">
        <v>1100.31</v>
      </c>
      <c r="E37" s="17">
        <v>174.02</v>
      </c>
      <c r="F37" s="17">
        <f>D37-E37</f>
        <v>926.29</v>
      </c>
      <c r="G37" s="18">
        <v>80</v>
      </c>
      <c r="H37" s="18">
        <v>80</v>
      </c>
      <c r="I37" s="18">
        <v>80</v>
      </c>
      <c r="J37" s="18">
        <v>30</v>
      </c>
      <c r="K37" s="18">
        <v>30</v>
      </c>
      <c r="L37" s="18">
        <v>80</v>
      </c>
      <c r="M37" s="18">
        <v>80</v>
      </c>
      <c r="N37" s="18">
        <v>80</v>
      </c>
      <c r="O37" s="18">
        <f t="shared" si="1"/>
        <v>540</v>
      </c>
      <c r="P37" s="19">
        <f t="shared" si="2"/>
        <v>386.28999999999996</v>
      </c>
    </row>
    <row r="38" spans="1:16" ht="12.75">
      <c r="A38" s="13"/>
      <c r="B38" s="31"/>
      <c r="C38" s="15" t="s">
        <v>16</v>
      </c>
      <c r="D38" s="16">
        <v>1827.19</v>
      </c>
      <c r="E38" s="17"/>
      <c r="F38" s="17">
        <f>D38-E38</f>
        <v>1827.19</v>
      </c>
      <c r="G38" s="18"/>
      <c r="H38" s="18"/>
      <c r="I38" s="18"/>
      <c r="J38" s="18"/>
      <c r="K38" s="18"/>
      <c r="L38" s="18"/>
      <c r="M38" s="18">
        <v>91.36</v>
      </c>
      <c r="N38" s="18">
        <f>F38*0.05</f>
        <v>91.35950000000001</v>
      </c>
      <c r="O38" s="18">
        <f t="shared" si="1"/>
        <v>182.7195</v>
      </c>
      <c r="P38" s="19">
        <f t="shared" si="2"/>
        <v>1644.4705000000001</v>
      </c>
    </row>
    <row r="39" spans="1:16" ht="12.75">
      <c r="A39" s="13"/>
      <c r="B39" s="25" t="s">
        <v>14</v>
      </c>
      <c r="C39" s="15"/>
      <c r="D39" s="27">
        <f aca="true" t="shared" si="12" ref="D39:N39">SUM(D37:D38)</f>
        <v>2927.5</v>
      </c>
      <c r="E39" s="28">
        <f t="shared" si="12"/>
        <v>174.02</v>
      </c>
      <c r="F39" s="28">
        <f t="shared" si="12"/>
        <v>2753.48</v>
      </c>
      <c r="G39" s="28">
        <f t="shared" si="12"/>
        <v>80</v>
      </c>
      <c r="H39" s="28">
        <f t="shared" si="12"/>
        <v>80</v>
      </c>
      <c r="I39" s="28">
        <f t="shared" si="12"/>
        <v>80</v>
      </c>
      <c r="J39" s="28">
        <f t="shared" si="12"/>
        <v>30</v>
      </c>
      <c r="K39" s="28">
        <f t="shared" si="12"/>
        <v>30</v>
      </c>
      <c r="L39" s="28">
        <f t="shared" si="12"/>
        <v>80</v>
      </c>
      <c r="M39" s="28">
        <f t="shared" si="12"/>
        <v>171.36</v>
      </c>
      <c r="N39" s="28">
        <f t="shared" si="12"/>
        <v>171.35950000000003</v>
      </c>
      <c r="O39" s="18">
        <f t="shared" si="1"/>
        <v>722.7195</v>
      </c>
      <c r="P39" s="19">
        <f t="shared" si="2"/>
        <v>2030.7604999999999</v>
      </c>
    </row>
    <row r="40" spans="1:16" ht="12.75">
      <c r="A40" s="13">
        <v>11</v>
      </c>
      <c r="B40" s="14" t="s">
        <v>27</v>
      </c>
      <c r="C40" s="15" t="s">
        <v>12</v>
      </c>
      <c r="D40" s="16">
        <v>1535.35</v>
      </c>
      <c r="E40" s="17">
        <v>521.75</v>
      </c>
      <c r="F40" s="17">
        <f>D40-E40</f>
        <v>1013.5999999999999</v>
      </c>
      <c r="G40" s="18">
        <v>150</v>
      </c>
      <c r="H40" s="18">
        <v>150</v>
      </c>
      <c r="I40" s="18">
        <v>50</v>
      </c>
      <c r="J40" s="18">
        <v>50</v>
      </c>
      <c r="K40" s="18">
        <v>50</v>
      </c>
      <c r="L40" s="18">
        <v>100</v>
      </c>
      <c r="M40" s="18">
        <v>100</v>
      </c>
      <c r="N40" s="18">
        <v>100</v>
      </c>
      <c r="O40" s="18">
        <f t="shared" si="1"/>
        <v>750</v>
      </c>
      <c r="P40" s="19">
        <f t="shared" si="2"/>
        <v>263.5999999999999</v>
      </c>
    </row>
    <row r="41" spans="1:16" s="23" customFormat="1" ht="12.75">
      <c r="A41" s="20"/>
      <c r="B41" s="21"/>
      <c r="C41" s="15" t="s">
        <v>21</v>
      </c>
      <c r="D41" s="16">
        <v>846.54</v>
      </c>
      <c r="E41" s="17">
        <v>439.36</v>
      </c>
      <c r="F41" s="17">
        <f>D41-E41</f>
        <v>407.17999999999995</v>
      </c>
      <c r="G41" s="18">
        <v>80</v>
      </c>
      <c r="H41" s="18">
        <v>80</v>
      </c>
      <c r="I41" s="18">
        <v>20</v>
      </c>
      <c r="J41" s="18">
        <v>20</v>
      </c>
      <c r="K41" s="18">
        <v>20</v>
      </c>
      <c r="L41" s="18">
        <v>60</v>
      </c>
      <c r="M41" s="18">
        <v>60</v>
      </c>
      <c r="N41" s="18">
        <v>27.18</v>
      </c>
      <c r="O41" s="18">
        <f t="shared" si="1"/>
        <v>367.18</v>
      </c>
      <c r="P41" s="19">
        <f t="shared" si="2"/>
        <v>39.99999999999994</v>
      </c>
    </row>
    <row r="42" spans="1:16" s="23" customFormat="1" ht="12.75">
      <c r="A42" s="20"/>
      <c r="B42" s="31"/>
      <c r="C42" s="15" t="s">
        <v>16</v>
      </c>
      <c r="D42" s="16">
        <v>4241.78</v>
      </c>
      <c r="E42" s="17"/>
      <c r="F42" s="17">
        <f>D42-E42</f>
        <v>4241.78</v>
      </c>
      <c r="G42" s="18"/>
      <c r="H42" s="18"/>
      <c r="I42" s="18"/>
      <c r="J42" s="18"/>
      <c r="K42" s="18"/>
      <c r="L42" s="18">
        <v>212.09</v>
      </c>
      <c r="M42" s="18">
        <v>212.09</v>
      </c>
      <c r="N42" s="18">
        <f>F42*0.05</f>
        <v>212.089</v>
      </c>
      <c r="O42" s="18">
        <f t="shared" si="1"/>
        <v>636.269</v>
      </c>
      <c r="P42" s="19">
        <f t="shared" si="2"/>
        <v>3605.5109999999995</v>
      </c>
    </row>
    <row r="43" spans="1:16" s="23" customFormat="1" ht="12.75">
      <c r="A43" s="20"/>
      <c r="B43" s="25" t="s">
        <v>14</v>
      </c>
      <c r="C43" s="15"/>
      <c r="D43" s="27">
        <f aca="true" t="shared" si="13" ref="D43:N43">SUM(D40:D42)</f>
        <v>6623.67</v>
      </c>
      <c r="E43" s="28">
        <f t="shared" si="13"/>
        <v>961.11</v>
      </c>
      <c r="F43" s="28">
        <f t="shared" si="13"/>
        <v>5662.5599999999995</v>
      </c>
      <c r="G43" s="28">
        <f t="shared" si="13"/>
        <v>230</v>
      </c>
      <c r="H43" s="28">
        <f t="shared" si="13"/>
        <v>230</v>
      </c>
      <c r="I43" s="28">
        <f t="shared" si="13"/>
        <v>70</v>
      </c>
      <c r="J43" s="28">
        <f t="shared" si="13"/>
        <v>70</v>
      </c>
      <c r="K43" s="28">
        <f t="shared" si="13"/>
        <v>70</v>
      </c>
      <c r="L43" s="28">
        <f t="shared" si="13"/>
        <v>372.09000000000003</v>
      </c>
      <c r="M43" s="28">
        <f t="shared" si="13"/>
        <v>372.09000000000003</v>
      </c>
      <c r="N43" s="28">
        <f t="shared" si="13"/>
        <v>339.269</v>
      </c>
      <c r="O43" s="18">
        <f t="shared" si="1"/>
        <v>1753.4490000000003</v>
      </c>
      <c r="P43" s="19">
        <f t="shared" si="2"/>
        <v>3909.110999999999</v>
      </c>
    </row>
    <row r="44" spans="1:16" ht="12.75">
      <c r="A44" s="13">
        <v>12</v>
      </c>
      <c r="B44" s="14" t="s">
        <v>28</v>
      </c>
      <c r="C44" s="15" t="s">
        <v>12</v>
      </c>
      <c r="D44" s="16">
        <v>903.55</v>
      </c>
      <c r="E44" s="17">
        <v>27.92</v>
      </c>
      <c r="F44" s="17">
        <f>D44-E44</f>
        <v>875.63</v>
      </c>
      <c r="G44" s="18">
        <v>75</v>
      </c>
      <c r="H44" s="18">
        <v>75</v>
      </c>
      <c r="I44" s="18">
        <v>25</v>
      </c>
      <c r="J44" s="18">
        <v>25</v>
      </c>
      <c r="K44" s="18">
        <v>25</v>
      </c>
      <c r="L44" s="18">
        <v>75</v>
      </c>
      <c r="M44" s="18">
        <v>75</v>
      </c>
      <c r="N44" s="18">
        <v>75</v>
      </c>
      <c r="O44" s="18">
        <f t="shared" si="1"/>
        <v>450</v>
      </c>
      <c r="P44" s="19">
        <f t="shared" si="2"/>
        <v>425.63</v>
      </c>
    </row>
    <row r="45" spans="1:16" s="23" customFormat="1" ht="12.75">
      <c r="A45" s="20"/>
      <c r="B45" s="21"/>
      <c r="C45" s="15" t="s">
        <v>21</v>
      </c>
      <c r="D45" s="16">
        <v>965.13</v>
      </c>
      <c r="E45" s="17">
        <v>130.15</v>
      </c>
      <c r="F45" s="17">
        <f>D45-E45</f>
        <v>834.98</v>
      </c>
      <c r="G45" s="18">
        <v>60</v>
      </c>
      <c r="H45" s="18">
        <v>60</v>
      </c>
      <c r="I45" s="18">
        <v>25</v>
      </c>
      <c r="J45" s="18">
        <v>25</v>
      </c>
      <c r="K45" s="18">
        <v>25</v>
      </c>
      <c r="L45" s="18">
        <v>60</v>
      </c>
      <c r="M45" s="18">
        <v>60</v>
      </c>
      <c r="N45" s="18">
        <v>60</v>
      </c>
      <c r="O45" s="18">
        <f t="shared" si="1"/>
        <v>375</v>
      </c>
      <c r="P45" s="19">
        <f t="shared" si="2"/>
        <v>459.98</v>
      </c>
    </row>
    <row r="46" spans="1:16" s="23" customFormat="1" ht="12.75">
      <c r="A46" s="20"/>
      <c r="B46" s="31"/>
      <c r="C46" s="15" t="s">
        <v>16</v>
      </c>
      <c r="D46" s="16">
        <v>2353.38</v>
      </c>
      <c r="E46" s="17"/>
      <c r="F46" s="17">
        <f>D46-E46</f>
        <v>2353.38</v>
      </c>
      <c r="G46" s="18"/>
      <c r="H46" s="18"/>
      <c r="I46" s="18"/>
      <c r="J46" s="18"/>
      <c r="K46" s="18"/>
      <c r="L46" s="18"/>
      <c r="M46" s="18">
        <v>117.67</v>
      </c>
      <c r="N46" s="18">
        <f>F46*0.05</f>
        <v>117.66900000000001</v>
      </c>
      <c r="O46" s="18">
        <f t="shared" si="1"/>
        <v>235.339</v>
      </c>
      <c r="P46" s="19">
        <f t="shared" si="2"/>
        <v>2118.041</v>
      </c>
    </row>
    <row r="47" spans="1:16" s="23" customFormat="1" ht="12.75">
      <c r="A47" s="20"/>
      <c r="B47" s="25" t="s">
        <v>14</v>
      </c>
      <c r="C47" s="15"/>
      <c r="D47" s="27">
        <f aca="true" t="shared" si="14" ref="D47:N47">SUM(D44:D46)</f>
        <v>4222.0599999999995</v>
      </c>
      <c r="E47" s="28">
        <f t="shared" si="14"/>
        <v>158.07</v>
      </c>
      <c r="F47" s="28">
        <f t="shared" si="14"/>
        <v>4063.9900000000002</v>
      </c>
      <c r="G47" s="28">
        <f t="shared" si="14"/>
        <v>135</v>
      </c>
      <c r="H47" s="28">
        <f t="shared" si="14"/>
        <v>135</v>
      </c>
      <c r="I47" s="28">
        <f t="shared" si="14"/>
        <v>50</v>
      </c>
      <c r="J47" s="28">
        <f t="shared" si="14"/>
        <v>50</v>
      </c>
      <c r="K47" s="28">
        <f t="shared" si="14"/>
        <v>50</v>
      </c>
      <c r="L47" s="28">
        <f t="shared" si="14"/>
        <v>135</v>
      </c>
      <c r="M47" s="28">
        <f t="shared" si="14"/>
        <v>252.67000000000002</v>
      </c>
      <c r="N47" s="28">
        <f t="shared" si="14"/>
        <v>252.669</v>
      </c>
      <c r="O47" s="18">
        <f t="shared" si="1"/>
        <v>1060.3390000000002</v>
      </c>
      <c r="P47" s="19">
        <f t="shared" si="2"/>
        <v>3003.651</v>
      </c>
    </row>
    <row r="48" spans="1:16" s="23" customFormat="1" ht="12.75">
      <c r="A48" s="20"/>
      <c r="B48" s="25" t="s">
        <v>29</v>
      </c>
      <c r="C48" s="15"/>
      <c r="D48" s="27">
        <f aca="true" t="shared" si="15" ref="D48:N48">D47+D43+D39+D36+D33+D30+D26+D22+D18+D14+D8+D10</f>
        <v>41160.45999999999</v>
      </c>
      <c r="E48" s="28">
        <f t="shared" si="15"/>
        <v>4971.530000000001</v>
      </c>
      <c r="F48" s="28">
        <f t="shared" si="15"/>
        <v>36188.92999999999</v>
      </c>
      <c r="G48" s="28">
        <f t="shared" si="15"/>
        <v>1620</v>
      </c>
      <c r="H48" s="28">
        <f t="shared" si="15"/>
        <v>1625</v>
      </c>
      <c r="I48" s="28">
        <f t="shared" si="15"/>
        <v>650</v>
      </c>
      <c r="J48" s="28">
        <f t="shared" si="15"/>
        <v>600</v>
      </c>
      <c r="K48" s="28">
        <f t="shared" si="15"/>
        <v>600</v>
      </c>
      <c r="L48" s="28">
        <f t="shared" si="15"/>
        <v>1984.6599999999999</v>
      </c>
      <c r="M48" s="28">
        <f t="shared" si="15"/>
        <v>2603.0465000000004</v>
      </c>
      <c r="N48" s="28">
        <f t="shared" si="15"/>
        <v>2505.0874999999996</v>
      </c>
      <c r="O48" s="18">
        <f t="shared" si="1"/>
        <v>12187.794</v>
      </c>
      <c r="P48" s="19">
        <f t="shared" si="2"/>
        <v>24001.13599999999</v>
      </c>
    </row>
    <row r="49" spans="1:16" s="23" customFormat="1" ht="18">
      <c r="A49" s="20"/>
      <c r="B49" s="32" t="s">
        <v>30</v>
      </c>
      <c r="C49" s="33"/>
      <c r="D49" s="27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18"/>
      <c r="P49" s="19"/>
    </row>
    <row r="50" spans="1:16" ht="12.75">
      <c r="A50" s="13">
        <v>13</v>
      </c>
      <c r="B50" s="14" t="s">
        <v>31</v>
      </c>
      <c r="C50" s="15" t="s">
        <v>12</v>
      </c>
      <c r="D50" s="16">
        <v>1305.19412</v>
      </c>
      <c r="E50" s="17">
        <v>208.14</v>
      </c>
      <c r="F50" s="17">
        <f>D50-E50</f>
        <v>1097.0541200000002</v>
      </c>
      <c r="G50" s="18">
        <v>150</v>
      </c>
      <c r="H50" s="18">
        <v>150</v>
      </c>
      <c r="I50" s="18">
        <v>50</v>
      </c>
      <c r="J50" s="18">
        <v>50</v>
      </c>
      <c r="K50" s="18">
        <v>50</v>
      </c>
      <c r="L50" s="18">
        <v>150</v>
      </c>
      <c r="M50" s="18">
        <v>150</v>
      </c>
      <c r="N50" s="18">
        <v>150</v>
      </c>
      <c r="O50" s="18">
        <f aca="true" t="shared" si="16" ref="O50:O83">SUM(G50:N50)</f>
        <v>900</v>
      </c>
      <c r="P50" s="19">
        <f aca="true" t="shared" si="17" ref="P50:P83">F50-(G50+H50+I50+J50+K50+L50+M50+N50)</f>
        <v>197.05412000000024</v>
      </c>
    </row>
    <row r="51" spans="1:16" s="23" customFormat="1" ht="12.75">
      <c r="A51" s="20"/>
      <c r="B51" s="21"/>
      <c r="C51" s="15" t="s">
        <v>21</v>
      </c>
      <c r="D51" s="16">
        <v>893.96</v>
      </c>
      <c r="E51" s="17">
        <v>291.93</v>
      </c>
      <c r="F51" s="17">
        <f>D51-E51</f>
        <v>602.03</v>
      </c>
      <c r="G51" s="18">
        <v>40</v>
      </c>
      <c r="H51" s="18">
        <v>40</v>
      </c>
      <c r="I51" s="18">
        <v>20</v>
      </c>
      <c r="J51" s="18">
        <v>20</v>
      </c>
      <c r="K51" s="18">
        <v>20</v>
      </c>
      <c r="L51" s="18">
        <v>60</v>
      </c>
      <c r="M51" s="18">
        <v>60</v>
      </c>
      <c r="N51" s="18">
        <v>60</v>
      </c>
      <c r="O51" s="18">
        <f t="shared" si="16"/>
        <v>320</v>
      </c>
      <c r="P51" s="19">
        <f t="shared" si="17"/>
        <v>282.03</v>
      </c>
    </row>
    <row r="52" spans="1:16" s="23" customFormat="1" ht="12.75">
      <c r="A52" s="20"/>
      <c r="B52" s="31"/>
      <c r="C52" s="15" t="s">
        <v>16</v>
      </c>
      <c r="D52" s="16">
        <v>1455.86</v>
      </c>
      <c r="E52" s="17"/>
      <c r="F52" s="17">
        <f>D52-E52</f>
        <v>1455.86</v>
      </c>
      <c r="G52" s="18"/>
      <c r="H52" s="18"/>
      <c r="I52" s="18"/>
      <c r="J52" s="18"/>
      <c r="K52" s="18"/>
      <c r="L52" s="18"/>
      <c r="M52" s="18">
        <v>72.79</v>
      </c>
      <c r="N52" s="18">
        <f>F52*0.05</f>
        <v>72.79299999999999</v>
      </c>
      <c r="O52" s="18">
        <f t="shared" si="16"/>
        <v>145.583</v>
      </c>
      <c r="P52" s="19">
        <f t="shared" si="17"/>
        <v>1310.2769999999998</v>
      </c>
    </row>
    <row r="53" spans="1:16" s="23" customFormat="1" ht="12.75">
      <c r="A53" s="20"/>
      <c r="B53" s="25" t="s">
        <v>14</v>
      </c>
      <c r="C53" s="15"/>
      <c r="D53" s="27">
        <f aca="true" t="shared" si="18" ref="D53:N53">SUM(D50:D52)</f>
        <v>3655.01412</v>
      </c>
      <c r="E53" s="28">
        <f t="shared" si="18"/>
        <v>500.07</v>
      </c>
      <c r="F53" s="28">
        <f t="shared" si="18"/>
        <v>3154.94412</v>
      </c>
      <c r="G53" s="28">
        <f t="shared" si="18"/>
        <v>190</v>
      </c>
      <c r="H53" s="28">
        <f t="shared" si="18"/>
        <v>190</v>
      </c>
      <c r="I53" s="28">
        <f t="shared" si="18"/>
        <v>70</v>
      </c>
      <c r="J53" s="28">
        <f t="shared" si="18"/>
        <v>70</v>
      </c>
      <c r="K53" s="28">
        <f t="shared" si="18"/>
        <v>70</v>
      </c>
      <c r="L53" s="28">
        <f t="shared" si="18"/>
        <v>210</v>
      </c>
      <c r="M53" s="28">
        <f t="shared" si="18"/>
        <v>282.79</v>
      </c>
      <c r="N53" s="28">
        <f t="shared" si="18"/>
        <v>282.793</v>
      </c>
      <c r="O53" s="18">
        <f t="shared" si="16"/>
        <v>1365.583</v>
      </c>
      <c r="P53" s="19">
        <f t="shared" si="17"/>
        <v>1789.36112</v>
      </c>
    </row>
    <row r="54" spans="1:16" ht="12.75">
      <c r="A54" s="13">
        <v>14</v>
      </c>
      <c r="B54" s="14" t="s">
        <v>32</v>
      </c>
      <c r="C54" s="15" t="s">
        <v>12</v>
      </c>
      <c r="D54" s="16">
        <v>587.8</v>
      </c>
      <c r="E54" s="17">
        <v>107.3</v>
      </c>
      <c r="F54" s="17">
        <f>D54-E54</f>
        <v>480.49999999999994</v>
      </c>
      <c r="G54" s="18">
        <v>60</v>
      </c>
      <c r="H54" s="18">
        <v>60</v>
      </c>
      <c r="I54" s="18">
        <v>30</v>
      </c>
      <c r="J54" s="18">
        <v>30</v>
      </c>
      <c r="K54" s="18">
        <v>30</v>
      </c>
      <c r="L54" s="18">
        <v>60</v>
      </c>
      <c r="M54" s="18">
        <v>60</v>
      </c>
      <c r="N54" s="18">
        <v>60</v>
      </c>
      <c r="O54" s="18">
        <f t="shared" si="16"/>
        <v>390</v>
      </c>
      <c r="P54" s="19">
        <f t="shared" si="17"/>
        <v>90.49999999999994</v>
      </c>
    </row>
    <row r="55" spans="1:16" s="23" customFormat="1" ht="12.75">
      <c r="A55" s="20"/>
      <c r="B55" s="21"/>
      <c r="C55" s="15" t="s">
        <v>21</v>
      </c>
      <c r="D55" s="16">
        <v>676</v>
      </c>
      <c r="E55" s="17">
        <v>301.15</v>
      </c>
      <c r="F55" s="17">
        <f>D55-E55</f>
        <v>374.85</v>
      </c>
      <c r="G55" s="18">
        <v>80</v>
      </c>
      <c r="H55" s="18">
        <v>80</v>
      </c>
      <c r="I55" s="18">
        <v>20</v>
      </c>
      <c r="J55" s="18">
        <v>20</v>
      </c>
      <c r="K55" s="18">
        <v>20</v>
      </c>
      <c r="L55" s="18">
        <v>60</v>
      </c>
      <c r="M55" s="18">
        <v>60</v>
      </c>
      <c r="N55" s="18">
        <v>34.85</v>
      </c>
      <c r="O55" s="18">
        <f t="shared" si="16"/>
        <v>374.85</v>
      </c>
      <c r="P55" s="22">
        <f t="shared" si="17"/>
        <v>0</v>
      </c>
    </row>
    <row r="56" spans="1:16" s="23" customFormat="1" ht="12.75">
      <c r="A56" s="20"/>
      <c r="B56" s="31"/>
      <c r="C56" s="15" t="s">
        <v>16</v>
      </c>
      <c r="D56" s="16">
        <v>1713.36</v>
      </c>
      <c r="E56" s="17"/>
      <c r="F56" s="17">
        <f>D56-E56</f>
        <v>1713.36</v>
      </c>
      <c r="G56" s="18"/>
      <c r="H56" s="18"/>
      <c r="I56" s="18"/>
      <c r="J56" s="18"/>
      <c r="K56" s="18"/>
      <c r="L56" s="18"/>
      <c r="M56" s="18">
        <v>85.67</v>
      </c>
      <c r="N56" s="18">
        <f>F56*0.05</f>
        <v>85.668</v>
      </c>
      <c r="O56" s="18">
        <f t="shared" si="16"/>
        <v>171.33800000000002</v>
      </c>
      <c r="P56" s="19">
        <f t="shared" si="17"/>
        <v>1542.022</v>
      </c>
    </row>
    <row r="57" spans="1:16" s="23" customFormat="1" ht="12.75">
      <c r="A57" s="20"/>
      <c r="B57" s="25" t="s">
        <v>14</v>
      </c>
      <c r="C57" s="15"/>
      <c r="D57" s="27">
        <f aca="true" t="shared" si="19" ref="D57:N57">SUM(D54:D56)</f>
        <v>2977.16</v>
      </c>
      <c r="E57" s="28">
        <f t="shared" si="19"/>
        <v>408.45</v>
      </c>
      <c r="F57" s="28">
        <f t="shared" si="19"/>
        <v>2568.71</v>
      </c>
      <c r="G57" s="28">
        <f t="shared" si="19"/>
        <v>140</v>
      </c>
      <c r="H57" s="28">
        <f t="shared" si="19"/>
        <v>140</v>
      </c>
      <c r="I57" s="28">
        <f t="shared" si="19"/>
        <v>50</v>
      </c>
      <c r="J57" s="28">
        <f t="shared" si="19"/>
        <v>50</v>
      </c>
      <c r="K57" s="28">
        <f t="shared" si="19"/>
        <v>50</v>
      </c>
      <c r="L57" s="28">
        <f t="shared" si="19"/>
        <v>120</v>
      </c>
      <c r="M57" s="28">
        <f t="shared" si="19"/>
        <v>205.67000000000002</v>
      </c>
      <c r="N57" s="28">
        <f t="shared" si="19"/>
        <v>180.518</v>
      </c>
      <c r="O57" s="18">
        <f t="shared" si="16"/>
        <v>936.1880000000001</v>
      </c>
      <c r="P57" s="19">
        <f t="shared" si="17"/>
        <v>1632.522</v>
      </c>
    </row>
    <row r="58" spans="1:16" ht="12.75">
      <c r="A58" s="13">
        <v>15</v>
      </c>
      <c r="B58" s="14" t="s">
        <v>33</v>
      </c>
      <c r="C58" s="15" t="s">
        <v>12</v>
      </c>
      <c r="D58" s="16">
        <v>3587.392</v>
      </c>
      <c r="E58" s="17">
        <v>601.53</v>
      </c>
      <c r="F58" s="17">
        <f>D58-E58</f>
        <v>2985.862</v>
      </c>
      <c r="G58" s="18">
        <v>200</v>
      </c>
      <c r="H58" s="18">
        <v>200</v>
      </c>
      <c r="I58" s="18">
        <v>60</v>
      </c>
      <c r="J58" s="18">
        <v>60</v>
      </c>
      <c r="K58" s="18">
        <v>60</v>
      </c>
      <c r="L58" s="18">
        <v>250</v>
      </c>
      <c r="M58" s="18">
        <v>250</v>
      </c>
      <c r="N58" s="18">
        <v>250</v>
      </c>
      <c r="O58" s="18">
        <f t="shared" si="16"/>
        <v>1330</v>
      </c>
      <c r="P58" s="19">
        <f t="shared" si="17"/>
        <v>1655.862</v>
      </c>
    </row>
    <row r="59" spans="1:16" s="23" customFormat="1" ht="12.75">
      <c r="A59" s="20"/>
      <c r="B59" s="21"/>
      <c r="C59" s="15" t="s">
        <v>21</v>
      </c>
      <c r="D59" s="16">
        <v>827.02</v>
      </c>
      <c r="E59" s="17">
        <v>334.13</v>
      </c>
      <c r="F59" s="17">
        <f>D59-E59</f>
        <v>492.89</v>
      </c>
      <c r="G59" s="18">
        <v>80</v>
      </c>
      <c r="H59" s="18">
        <v>80</v>
      </c>
      <c r="I59" s="18">
        <v>25</v>
      </c>
      <c r="J59" s="18">
        <v>25</v>
      </c>
      <c r="K59" s="18">
        <v>25</v>
      </c>
      <c r="L59" s="18">
        <v>85</v>
      </c>
      <c r="M59" s="18">
        <v>85</v>
      </c>
      <c r="N59" s="18">
        <v>87.89</v>
      </c>
      <c r="O59" s="18">
        <f t="shared" si="16"/>
        <v>492.89</v>
      </c>
      <c r="P59" s="22">
        <f t="shared" si="17"/>
        <v>0</v>
      </c>
    </row>
    <row r="60" spans="1:16" s="23" customFormat="1" ht="12.75">
      <c r="A60" s="20"/>
      <c r="B60" s="25" t="s">
        <v>14</v>
      </c>
      <c r="C60" s="15"/>
      <c r="D60" s="27">
        <f aca="true" t="shared" si="20" ref="D60:N60">SUM(D58:D59)</f>
        <v>4414.412</v>
      </c>
      <c r="E60" s="28">
        <f t="shared" si="20"/>
        <v>935.66</v>
      </c>
      <c r="F60" s="28">
        <f t="shared" si="20"/>
        <v>3478.752</v>
      </c>
      <c r="G60" s="28">
        <f t="shared" si="20"/>
        <v>280</v>
      </c>
      <c r="H60" s="28">
        <f t="shared" si="20"/>
        <v>280</v>
      </c>
      <c r="I60" s="28">
        <f t="shared" si="20"/>
        <v>85</v>
      </c>
      <c r="J60" s="28">
        <f t="shared" si="20"/>
        <v>85</v>
      </c>
      <c r="K60" s="28">
        <f t="shared" si="20"/>
        <v>85</v>
      </c>
      <c r="L60" s="28">
        <f t="shared" si="20"/>
        <v>335</v>
      </c>
      <c r="M60" s="28">
        <f t="shared" si="20"/>
        <v>335</v>
      </c>
      <c r="N60" s="28">
        <f t="shared" si="20"/>
        <v>337.89</v>
      </c>
      <c r="O60" s="18">
        <f t="shared" si="16"/>
        <v>1822.8899999999999</v>
      </c>
      <c r="P60" s="19">
        <f t="shared" si="17"/>
        <v>1655.862</v>
      </c>
    </row>
    <row r="61" spans="1:16" s="23" customFormat="1" ht="12.75">
      <c r="A61" s="20">
        <v>16</v>
      </c>
      <c r="B61" s="30" t="s">
        <v>34</v>
      </c>
      <c r="C61" s="15" t="s">
        <v>16</v>
      </c>
      <c r="D61" s="16">
        <v>2752.65</v>
      </c>
      <c r="E61" s="28"/>
      <c r="F61" s="17">
        <f>D61-E61</f>
        <v>2752.65</v>
      </c>
      <c r="G61" s="28"/>
      <c r="H61" s="28"/>
      <c r="I61" s="28"/>
      <c r="J61" s="28"/>
      <c r="K61" s="28"/>
      <c r="L61" s="17"/>
      <c r="M61" s="17">
        <v>137.63</v>
      </c>
      <c r="N61" s="17">
        <f>F61*0.05</f>
        <v>137.63250000000002</v>
      </c>
      <c r="O61" s="18">
        <f t="shared" si="16"/>
        <v>275.26250000000005</v>
      </c>
      <c r="P61" s="19">
        <f t="shared" si="17"/>
        <v>2477.3875</v>
      </c>
    </row>
    <row r="62" spans="1:16" s="23" customFormat="1" ht="12.75">
      <c r="A62" s="20"/>
      <c r="B62" s="25" t="s">
        <v>14</v>
      </c>
      <c r="C62" s="15"/>
      <c r="D62" s="27">
        <f aca="true" t="shared" si="21" ref="D62:N62">SUM(D61)</f>
        <v>2752.65</v>
      </c>
      <c r="E62" s="28">
        <f t="shared" si="21"/>
        <v>0</v>
      </c>
      <c r="F62" s="28">
        <f t="shared" si="21"/>
        <v>2752.65</v>
      </c>
      <c r="G62" s="28">
        <f t="shared" si="21"/>
        <v>0</v>
      </c>
      <c r="H62" s="28">
        <f t="shared" si="21"/>
        <v>0</v>
      </c>
      <c r="I62" s="28">
        <f t="shared" si="21"/>
        <v>0</v>
      </c>
      <c r="J62" s="28">
        <f t="shared" si="21"/>
        <v>0</v>
      </c>
      <c r="K62" s="28">
        <f t="shared" si="21"/>
        <v>0</v>
      </c>
      <c r="L62" s="28">
        <f t="shared" si="21"/>
        <v>0</v>
      </c>
      <c r="M62" s="28">
        <f t="shared" si="21"/>
        <v>137.63</v>
      </c>
      <c r="N62" s="28">
        <f t="shared" si="21"/>
        <v>137.63250000000002</v>
      </c>
      <c r="O62" s="18">
        <f t="shared" si="16"/>
        <v>275.26250000000005</v>
      </c>
      <c r="P62" s="19">
        <f t="shared" si="17"/>
        <v>2477.3875</v>
      </c>
    </row>
    <row r="63" spans="1:16" ht="12.75">
      <c r="A63" s="13">
        <v>17</v>
      </c>
      <c r="B63" s="14" t="s">
        <v>35</v>
      </c>
      <c r="C63" s="15" t="s">
        <v>12</v>
      </c>
      <c r="D63" s="16">
        <v>3725.67</v>
      </c>
      <c r="E63" s="17">
        <v>327.81</v>
      </c>
      <c r="F63" s="17">
        <f>D63-E63</f>
        <v>3397.86</v>
      </c>
      <c r="G63" s="18">
        <v>200</v>
      </c>
      <c r="H63" s="18">
        <v>200</v>
      </c>
      <c r="I63" s="18">
        <v>100</v>
      </c>
      <c r="J63" s="18">
        <v>100</v>
      </c>
      <c r="K63" s="18">
        <v>100</v>
      </c>
      <c r="L63" s="18">
        <v>250</v>
      </c>
      <c r="M63" s="18">
        <v>250</v>
      </c>
      <c r="N63" s="18">
        <v>250</v>
      </c>
      <c r="O63" s="18">
        <f t="shared" si="16"/>
        <v>1450</v>
      </c>
      <c r="P63" s="19">
        <f t="shared" si="17"/>
        <v>1947.8600000000001</v>
      </c>
    </row>
    <row r="64" spans="1:16" s="23" customFormat="1" ht="12.75">
      <c r="A64" s="20"/>
      <c r="B64" s="21"/>
      <c r="C64" s="15" t="s">
        <v>13</v>
      </c>
      <c r="D64" s="16">
        <v>950.34</v>
      </c>
      <c r="E64" s="17">
        <v>421.34</v>
      </c>
      <c r="F64" s="17">
        <f>D64-E64</f>
        <v>529</v>
      </c>
      <c r="G64" s="18">
        <v>85</v>
      </c>
      <c r="H64" s="18">
        <v>85</v>
      </c>
      <c r="I64" s="18">
        <v>30</v>
      </c>
      <c r="J64" s="18">
        <v>30</v>
      </c>
      <c r="K64" s="18">
        <v>30</v>
      </c>
      <c r="L64" s="18">
        <v>90</v>
      </c>
      <c r="M64" s="18">
        <v>90</v>
      </c>
      <c r="N64" s="18">
        <v>89</v>
      </c>
      <c r="O64" s="18">
        <f t="shared" si="16"/>
        <v>529</v>
      </c>
      <c r="P64" s="22">
        <f t="shared" si="17"/>
        <v>0</v>
      </c>
    </row>
    <row r="65" spans="1:16" s="23" customFormat="1" ht="12.75">
      <c r="A65" s="20"/>
      <c r="B65" s="25" t="s">
        <v>14</v>
      </c>
      <c r="C65" s="15"/>
      <c r="D65" s="27">
        <f aca="true" t="shared" si="22" ref="D65:N65">SUM(D63:D64)</f>
        <v>4676.01</v>
      </c>
      <c r="E65" s="28">
        <f t="shared" si="22"/>
        <v>749.15</v>
      </c>
      <c r="F65" s="28">
        <f t="shared" si="22"/>
        <v>3926.86</v>
      </c>
      <c r="G65" s="28">
        <f t="shared" si="22"/>
        <v>285</v>
      </c>
      <c r="H65" s="28">
        <f t="shared" si="22"/>
        <v>285</v>
      </c>
      <c r="I65" s="28">
        <f t="shared" si="22"/>
        <v>130</v>
      </c>
      <c r="J65" s="28">
        <f t="shared" si="22"/>
        <v>130</v>
      </c>
      <c r="K65" s="28">
        <f t="shared" si="22"/>
        <v>130</v>
      </c>
      <c r="L65" s="28">
        <f t="shared" si="22"/>
        <v>340</v>
      </c>
      <c r="M65" s="28">
        <f t="shared" si="22"/>
        <v>340</v>
      </c>
      <c r="N65" s="28">
        <f t="shared" si="22"/>
        <v>339</v>
      </c>
      <c r="O65" s="18">
        <f t="shared" si="16"/>
        <v>1979</v>
      </c>
      <c r="P65" s="19">
        <f t="shared" si="17"/>
        <v>1947.8600000000001</v>
      </c>
    </row>
    <row r="66" spans="1:16" ht="12.75">
      <c r="A66" s="13">
        <v>18</v>
      </c>
      <c r="B66" s="34" t="s">
        <v>36</v>
      </c>
      <c r="C66" s="15" t="s">
        <v>12</v>
      </c>
      <c r="D66" s="16">
        <v>1342.67</v>
      </c>
      <c r="E66" s="17">
        <v>215.61</v>
      </c>
      <c r="F66" s="17">
        <f>D66-E66</f>
        <v>1127.06</v>
      </c>
      <c r="G66" s="18">
        <v>80</v>
      </c>
      <c r="H66" s="18">
        <v>80</v>
      </c>
      <c r="I66" s="18">
        <v>40</v>
      </c>
      <c r="J66" s="18">
        <v>40</v>
      </c>
      <c r="K66" s="18">
        <v>40</v>
      </c>
      <c r="L66" s="18">
        <v>100</v>
      </c>
      <c r="M66" s="18">
        <v>150</v>
      </c>
      <c r="N66" s="18">
        <v>150</v>
      </c>
      <c r="O66" s="18">
        <f t="shared" si="16"/>
        <v>680</v>
      </c>
      <c r="P66" s="19">
        <f t="shared" si="17"/>
        <v>447.05999999999995</v>
      </c>
    </row>
    <row r="67" spans="1:16" s="23" customFormat="1" ht="12.75">
      <c r="A67" s="20"/>
      <c r="B67" s="25" t="s">
        <v>14</v>
      </c>
      <c r="C67" s="15"/>
      <c r="D67" s="27">
        <f aca="true" t="shared" si="23" ref="D67:N67">SUM(D66:D66)</f>
        <v>1342.67</v>
      </c>
      <c r="E67" s="28">
        <f t="shared" si="23"/>
        <v>215.61</v>
      </c>
      <c r="F67" s="28">
        <f t="shared" si="23"/>
        <v>1127.06</v>
      </c>
      <c r="G67" s="28">
        <f t="shared" si="23"/>
        <v>80</v>
      </c>
      <c r="H67" s="28">
        <f t="shared" si="23"/>
        <v>80</v>
      </c>
      <c r="I67" s="28">
        <f t="shared" si="23"/>
        <v>40</v>
      </c>
      <c r="J67" s="28">
        <f t="shared" si="23"/>
        <v>40</v>
      </c>
      <c r="K67" s="28">
        <f t="shared" si="23"/>
        <v>40</v>
      </c>
      <c r="L67" s="28">
        <f t="shared" si="23"/>
        <v>100</v>
      </c>
      <c r="M67" s="28">
        <f t="shared" si="23"/>
        <v>150</v>
      </c>
      <c r="N67" s="28">
        <f t="shared" si="23"/>
        <v>150</v>
      </c>
      <c r="O67" s="18">
        <f t="shared" si="16"/>
        <v>680</v>
      </c>
      <c r="P67" s="19">
        <f t="shared" si="17"/>
        <v>447.05999999999995</v>
      </c>
    </row>
    <row r="68" spans="1:16" ht="12.75">
      <c r="A68" s="13">
        <v>19</v>
      </c>
      <c r="B68" s="14" t="s">
        <v>37</v>
      </c>
      <c r="C68" s="15" t="s">
        <v>12</v>
      </c>
      <c r="D68" s="16">
        <v>545.33</v>
      </c>
      <c r="E68" s="17">
        <v>89.93</v>
      </c>
      <c r="F68" s="17">
        <f>D68-E68</f>
        <v>455.40000000000003</v>
      </c>
      <c r="G68" s="18">
        <v>60</v>
      </c>
      <c r="H68" s="18">
        <v>60</v>
      </c>
      <c r="I68" s="18">
        <v>30</v>
      </c>
      <c r="J68" s="18">
        <v>30</v>
      </c>
      <c r="K68" s="18">
        <v>30</v>
      </c>
      <c r="L68" s="18">
        <v>80</v>
      </c>
      <c r="M68" s="18">
        <v>80</v>
      </c>
      <c r="N68" s="18">
        <v>85.4</v>
      </c>
      <c r="O68" s="18">
        <f t="shared" si="16"/>
        <v>455.4</v>
      </c>
      <c r="P68" s="22">
        <f t="shared" si="17"/>
        <v>0</v>
      </c>
    </row>
    <row r="69" spans="1:16" s="23" customFormat="1" ht="12.75">
      <c r="A69" s="20"/>
      <c r="B69" s="21"/>
      <c r="C69" s="15" t="s">
        <v>21</v>
      </c>
      <c r="D69" s="16">
        <v>997.31</v>
      </c>
      <c r="E69" s="17">
        <v>434.05</v>
      </c>
      <c r="F69" s="17">
        <f>D69-E69</f>
        <v>563.26</v>
      </c>
      <c r="G69" s="18">
        <v>80</v>
      </c>
      <c r="H69" s="18">
        <v>80</v>
      </c>
      <c r="I69" s="18">
        <v>20</v>
      </c>
      <c r="J69" s="18">
        <v>20</v>
      </c>
      <c r="K69" s="18">
        <v>20</v>
      </c>
      <c r="L69" s="18">
        <v>80</v>
      </c>
      <c r="M69" s="18">
        <v>80</v>
      </c>
      <c r="N69" s="18">
        <v>80</v>
      </c>
      <c r="O69" s="18">
        <f t="shared" si="16"/>
        <v>460</v>
      </c>
      <c r="P69" s="19">
        <f t="shared" si="17"/>
        <v>103.25999999999999</v>
      </c>
    </row>
    <row r="70" spans="1:16" s="23" customFormat="1" ht="12.75">
      <c r="A70" s="20"/>
      <c r="B70" s="31"/>
      <c r="C70" s="15" t="s">
        <v>16</v>
      </c>
      <c r="D70" s="16">
        <v>3885.57</v>
      </c>
      <c r="E70" s="17"/>
      <c r="F70" s="17">
        <f>D70-E70</f>
        <v>3885.57</v>
      </c>
      <c r="G70" s="18"/>
      <c r="H70" s="18"/>
      <c r="I70" s="18"/>
      <c r="J70" s="18"/>
      <c r="K70" s="18"/>
      <c r="L70" s="18"/>
      <c r="M70" s="18">
        <v>194.28</v>
      </c>
      <c r="N70" s="18">
        <f>F70*0.05</f>
        <v>194.2785</v>
      </c>
      <c r="O70" s="18">
        <f t="shared" si="16"/>
        <v>388.5585</v>
      </c>
      <c r="P70" s="19">
        <f t="shared" si="17"/>
        <v>3497.0115</v>
      </c>
    </row>
    <row r="71" spans="1:16" s="23" customFormat="1" ht="12.75">
      <c r="A71" s="20"/>
      <c r="B71" s="25" t="s">
        <v>14</v>
      </c>
      <c r="C71" s="15"/>
      <c r="D71" s="27">
        <f aca="true" t="shared" si="24" ref="D71:N71">SUM(D68:D70)</f>
        <v>5428.21</v>
      </c>
      <c r="E71" s="28">
        <f t="shared" si="24"/>
        <v>523.98</v>
      </c>
      <c r="F71" s="28">
        <f t="shared" si="24"/>
        <v>4904.2300000000005</v>
      </c>
      <c r="G71" s="28">
        <f t="shared" si="24"/>
        <v>140</v>
      </c>
      <c r="H71" s="28">
        <f t="shared" si="24"/>
        <v>140</v>
      </c>
      <c r="I71" s="28">
        <f t="shared" si="24"/>
        <v>50</v>
      </c>
      <c r="J71" s="28">
        <f t="shared" si="24"/>
        <v>50</v>
      </c>
      <c r="K71" s="28">
        <f t="shared" si="24"/>
        <v>50</v>
      </c>
      <c r="L71" s="28">
        <f t="shared" si="24"/>
        <v>160</v>
      </c>
      <c r="M71" s="28">
        <f t="shared" si="24"/>
        <v>354.28</v>
      </c>
      <c r="N71" s="28">
        <f t="shared" si="24"/>
        <v>359.6785</v>
      </c>
      <c r="O71" s="18">
        <f t="shared" si="16"/>
        <v>1303.9585</v>
      </c>
      <c r="P71" s="19">
        <f t="shared" si="17"/>
        <v>3600.2715000000007</v>
      </c>
    </row>
    <row r="72" spans="1:16" ht="12.75">
      <c r="A72" s="13">
        <v>20</v>
      </c>
      <c r="B72" s="14" t="s">
        <v>38</v>
      </c>
      <c r="C72" s="15" t="s">
        <v>12</v>
      </c>
      <c r="D72" s="16">
        <v>681.38</v>
      </c>
      <c r="E72" s="17">
        <v>43.27</v>
      </c>
      <c r="F72" s="17">
        <f>D72-E72</f>
        <v>638.11</v>
      </c>
      <c r="G72" s="18">
        <v>50</v>
      </c>
      <c r="H72" s="18">
        <v>50</v>
      </c>
      <c r="I72" s="18">
        <v>25</v>
      </c>
      <c r="J72" s="18">
        <v>25</v>
      </c>
      <c r="K72" s="18">
        <v>25</v>
      </c>
      <c r="L72" s="18">
        <v>75</v>
      </c>
      <c r="M72" s="18">
        <v>75</v>
      </c>
      <c r="N72" s="18">
        <v>75</v>
      </c>
      <c r="O72" s="18">
        <f t="shared" si="16"/>
        <v>400</v>
      </c>
      <c r="P72" s="19">
        <f t="shared" si="17"/>
        <v>238.11</v>
      </c>
    </row>
    <row r="73" spans="1:16" ht="12.75">
      <c r="A73" s="13"/>
      <c r="B73" s="31"/>
      <c r="C73" s="15" t="s">
        <v>16</v>
      </c>
      <c r="D73" s="16">
        <v>1301.3</v>
      </c>
      <c r="E73" s="17"/>
      <c r="F73" s="17">
        <f>D73-E73</f>
        <v>1301.3</v>
      </c>
      <c r="G73" s="18"/>
      <c r="H73" s="18"/>
      <c r="I73" s="18"/>
      <c r="J73" s="18"/>
      <c r="K73" s="18"/>
      <c r="L73" s="18"/>
      <c r="M73" s="18">
        <v>65.07</v>
      </c>
      <c r="N73" s="18">
        <f>F73*0.05</f>
        <v>65.065</v>
      </c>
      <c r="O73" s="18">
        <f t="shared" si="16"/>
        <v>130.135</v>
      </c>
      <c r="P73" s="19">
        <f t="shared" si="17"/>
        <v>1171.165</v>
      </c>
    </row>
    <row r="74" spans="1:16" s="23" customFormat="1" ht="12.75">
      <c r="A74" s="20"/>
      <c r="B74" s="25" t="s">
        <v>14</v>
      </c>
      <c r="C74" s="15"/>
      <c r="D74" s="27">
        <f aca="true" t="shared" si="25" ref="D74:N74">SUM(D72:D73)</f>
        <v>1982.6799999999998</v>
      </c>
      <c r="E74" s="28">
        <f t="shared" si="25"/>
        <v>43.27</v>
      </c>
      <c r="F74" s="28">
        <f t="shared" si="25"/>
        <v>1939.4099999999999</v>
      </c>
      <c r="G74" s="28">
        <f t="shared" si="25"/>
        <v>50</v>
      </c>
      <c r="H74" s="28">
        <f t="shared" si="25"/>
        <v>50</v>
      </c>
      <c r="I74" s="28">
        <f t="shared" si="25"/>
        <v>25</v>
      </c>
      <c r="J74" s="28">
        <f t="shared" si="25"/>
        <v>25</v>
      </c>
      <c r="K74" s="28">
        <f t="shared" si="25"/>
        <v>25</v>
      </c>
      <c r="L74" s="28">
        <f t="shared" si="25"/>
        <v>75</v>
      </c>
      <c r="M74" s="28">
        <f t="shared" si="25"/>
        <v>140.07</v>
      </c>
      <c r="N74" s="28">
        <f t="shared" si="25"/>
        <v>140.065</v>
      </c>
      <c r="O74" s="18">
        <f t="shared" si="16"/>
        <v>530.135</v>
      </c>
      <c r="P74" s="19">
        <f t="shared" si="17"/>
        <v>1409.2749999999999</v>
      </c>
    </row>
    <row r="75" spans="1:16" ht="12.75">
      <c r="A75" s="13">
        <v>21</v>
      </c>
      <c r="B75" s="14" t="s">
        <v>39</v>
      </c>
      <c r="C75" s="15" t="s">
        <v>12</v>
      </c>
      <c r="D75" s="16">
        <v>910.56</v>
      </c>
      <c r="E75" s="17">
        <v>107.59</v>
      </c>
      <c r="F75" s="17">
        <f>D75-E75</f>
        <v>802.9699999999999</v>
      </c>
      <c r="G75" s="18">
        <v>60</v>
      </c>
      <c r="H75" s="18">
        <v>60</v>
      </c>
      <c r="I75" s="18">
        <v>30</v>
      </c>
      <c r="J75" s="18">
        <v>30</v>
      </c>
      <c r="K75" s="18">
        <v>30</v>
      </c>
      <c r="L75" s="18">
        <v>110</v>
      </c>
      <c r="M75" s="18">
        <v>110</v>
      </c>
      <c r="N75" s="18">
        <v>110</v>
      </c>
      <c r="O75" s="18">
        <f t="shared" si="16"/>
        <v>540</v>
      </c>
      <c r="P75" s="19">
        <f t="shared" si="17"/>
        <v>262.9699999999999</v>
      </c>
    </row>
    <row r="76" spans="1:16" ht="12.75">
      <c r="A76" s="13"/>
      <c r="B76" s="21"/>
      <c r="C76" s="15" t="s">
        <v>21</v>
      </c>
      <c r="D76" s="16">
        <v>799.2</v>
      </c>
      <c r="E76" s="17">
        <v>62.49</v>
      </c>
      <c r="F76" s="17">
        <f>D76-E76</f>
        <v>736.71</v>
      </c>
      <c r="G76" s="18">
        <v>80</v>
      </c>
      <c r="H76" s="18">
        <v>80</v>
      </c>
      <c r="I76" s="18">
        <v>20</v>
      </c>
      <c r="J76" s="18">
        <v>20</v>
      </c>
      <c r="K76" s="18">
        <v>20</v>
      </c>
      <c r="L76" s="18">
        <v>100</v>
      </c>
      <c r="M76" s="18">
        <v>100</v>
      </c>
      <c r="N76" s="18">
        <v>100</v>
      </c>
      <c r="O76" s="18">
        <f t="shared" si="16"/>
        <v>520</v>
      </c>
      <c r="P76" s="19">
        <f t="shared" si="17"/>
        <v>216.71000000000004</v>
      </c>
    </row>
    <row r="77" spans="1:16" ht="12.75">
      <c r="A77" s="13"/>
      <c r="B77" s="31"/>
      <c r="C77" s="15" t="s">
        <v>16</v>
      </c>
      <c r="D77" s="16">
        <v>2305.96</v>
      </c>
      <c r="E77" s="17"/>
      <c r="F77" s="17">
        <f>D77-E77</f>
        <v>2305.96</v>
      </c>
      <c r="G77" s="18"/>
      <c r="H77" s="18"/>
      <c r="I77" s="18"/>
      <c r="J77" s="18"/>
      <c r="K77" s="18"/>
      <c r="L77" s="18"/>
      <c r="M77" s="18">
        <v>115.3</v>
      </c>
      <c r="N77" s="18">
        <f>F77*0.05</f>
        <v>115.298</v>
      </c>
      <c r="O77" s="18">
        <f t="shared" si="16"/>
        <v>230.598</v>
      </c>
      <c r="P77" s="19">
        <f t="shared" si="17"/>
        <v>2075.362</v>
      </c>
    </row>
    <row r="78" spans="1:16" s="23" customFormat="1" ht="12.75">
      <c r="A78" s="20"/>
      <c r="B78" s="25" t="s">
        <v>14</v>
      </c>
      <c r="C78" s="15"/>
      <c r="D78" s="27">
        <f aca="true" t="shared" si="26" ref="D78:N78">SUM(D75:D77)</f>
        <v>4015.7200000000003</v>
      </c>
      <c r="E78" s="28">
        <f t="shared" si="26"/>
        <v>170.08</v>
      </c>
      <c r="F78" s="28">
        <f t="shared" si="26"/>
        <v>3845.64</v>
      </c>
      <c r="G78" s="28">
        <f t="shared" si="26"/>
        <v>140</v>
      </c>
      <c r="H78" s="28">
        <f t="shared" si="26"/>
        <v>140</v>
      </c>
      <c r="I78" s="28">
        <f t="shared" si="26"/>
        <v>50</v>
      </c>
      <c r="J78" s="28">
        <f t="shared" si="26"/>
        <v>50</v>
      </c>
      <c r="K78" s="28">
        <f t="shared" si="26"/>
        <v>50</v>
      </c>
      <c r="L78" s="28">
        <f t="shared" si="26"/>
        <v>210</v>
      </c>
      <c r="M78" s="28">
        <f t="shared" si="26"/>
        <v>325.3</v>
      </c>
      <c r="N78" s="28">
        <f t="shared" si="26"/>
        <v>325.298</v>
      </c>
      <c r="O78" s="18">
        <f t="shared" si="16"/>
        <v>1290.598</v>
      </c>
      <c r="P78" s="19">
        <f t="shared" si="17"/>
        <v>2555.042</v>
      </c>
    </row>
    <row r="79" spans="1:16" ht="12.75">
      <c r="A79" s="13">
        <v>22</v>
      </c>
      <c r="B79" s="14" t="s">
        <v>40</v>
      </c>
      <c r="C79" s="15" t="s">
        <v>12</v>
      </c>
      <c r="D79" s="16">
        <v>254.31</v>
      </c>
      <c r="E79" s="17">
        <v>6.71</v>
      </c>
      <c r="F79" s="17">
        <f>D79-E79</f>
        <v>247.6</v>
      </c>
      <c r="G79" s="18">
        <v>30</v>
      </c>
      <c r="H79" s="18">
        <v>30</v>
      </c>
      <c r="I79" s="18">
        <v>20</v>
      </c>
      <c r="J79" s="18">
        <v>20</v>
      </c>
      <c r="K79" s="18">
        <v>20</v>
      </c>
      <c r="L79" s="18">
        <v>50</v>
      </c>
      <c r="M79" s="18">
        <v>50</v>
      </c>
      <c r="N79" s="18">
        <v>27.6</v>
      </c>
      <c r="O79" s="18">
        <f t="shared" si="16"/>
        <v>247.6</v>
      </c>
      <c r="P79" s="22">
        <f t="shared" si="17"/>
        <v>0</v>
      </c>
    </row>
    <row r="80" spans="1:16" s="23" customFormat="1" ht="12.75">
      <c r="A80" s="20"/>
      <c r="B80" s="21"/>
      <c r="C80" s="15" t="s">
        <v>13</v>
      </c>
      <c r="D80" s="16">
        <v>1285.77</v>
      </c>
      <c r="E80" s="17">
        <v>644.17</v>
      </c>
      <c r="F80" s="17">
        <f>D80-E80</f>
        <v>641.6</v>
      </c>
      <c r="G80" s="18">
        <v>100</v>
      </c>
      <c r="H80" s="18">
        <v>100</v>
      </c>
      <c r="I80" s="18">
        <v>35</v>
      </c>
      <c r="J80" s="18">
        <v>35</v>
      </c>
      <c r="K80" s="18">
        <v>35</v>
      </c>
      <c r="L80" s="18">
        <v>110</v>
      </c>
      <c r="M80" s="18">
        <v>110</v>
      </c>
      <c r="N80" s="18">
        <v>116.6</v>
      </c>
      <c r="O80" s="18">
        <f t="shared" si="16"/>
        <v>641.6</v>
      </c>
      <c r="P80" s="22">
        <f t="shared" si="17"/>
        <v>0</v>
      </c>
    </row>
    <row r="81" spans="1:16" s="23" customFormat="1" ht="12.75">
      <c r="A81" s="20"/>
      <c r="B81" s="31"/>
      <c r="C81" s="15" t="s">
        <v>16</v>
      </c>
      <c r="D81" s="16">
        <v>2018.58</v>
      </c>
      <c r="E81" s="17"/>
      <c r="F81" s="17">
        <f>D81-E81</f>
        <v>2018.58</v>
      </c>
      <c r="G81" s="18"/>
      <c r="H81" s="18"/>
      <c r="I81" s="18"/>
      <c r="J81" s="18"/>
      <c r="K81" s="18"/>
      <c r="L81" s="18"/>
      <c r="M81" s="18">
        <v>100.93</v>
      </c>
      <c r="N81" s="18">
        <f>F81*0.05</f>
        <v>100.929</v>
      </c>
      <c r="O81" s="18">
        <f t="shared" si="16"/>
        <v>201.859</v>
      </c>
      <c r="P81" s="19">
        <f t="shared" si="17"/>
        <v>1816.721</v>
      </c>
    </row>
    <row r="82" spans="1:16" s="23" customFormat="1" ht="12.75">
      <c r="A82" s="20"/>
      <c r="B82" s="25" t="s">
        <v>14</v>
      </c>
      <c r="C82" s="15"/>
      <c r="D82" s="27">
        <f aca="true" t="shared" si="27" ref="D82:N82">SUM(D79:D81)</f>
        <v>3558.66</v>
      </c>
      <c r="E82" s="28">
        <f t="shared" si="27"/>
        <v>650.88</v>
      </c>
      <c r="F82" s="28">
        <f t="shared" si="27"/>
        <v>2907.7799999999997</v>
      </c>
      <c r="G82" s="28">
        <f t="shared" si="27"/>
        <v>130</v>
      </c>
      <c r="H82" s="28">
        <f t="shared" si="27"/>
        <v>130</v>
      </c>
      <c r="I82" s="28">
        <f t="shared" si="27"/>
        <v>55</v>
      </c>
      <c r="J82" s="28">
        <f t="shared" si="27"/>
        <v>55</v>
      </c>
      <c r="K82" s="28">
        <f t="shared" si="27"/>
        <v>55</v>
      </c>
      <c r="L82" s="28">
        <f t="shared" si="27"/>
        <v>160</v>
      </c>
      <c r="M82" s="28">
        <f t="shared" si="27"/>
        <v>260.93</v>
      </c>
      <c r="N82" s="28">
        <f t="shared" si="27"/>
        <v>245.129</v>
      </c>
      <c r="O82" s="18">
        <f t="shared" si="16"/>
        <v>1091.059</v>
      </c>
      <c r="P82" s="19">
        <f t="shared" si="17"/>
        <v>1816.7209999999998</v>
      </c>
    </row>
    <row r="83" spans="1:16" s="23" customFormat="1" ht="12.75">
      <c r="A83" s="20"/>
      <c r="B83" s="25" t="s">
        <v>29</v>
      </c>
      <c r="C83" s="15"/>
      <c r="D83" s="27">
        <f aca="true" t="shared" si="28" ref="D83:N83">D82+D78+D74+D71+D67+D65+D60+D57+D53+D62</f>
        <v>34803.18612</v>
      </c>
      <c r="E83" s="28">
        <f t="shared" si="28"/>
        <v>4197.15</v>
      </c>
      <c r="F83" s="28">
        <f t="shared" si="28"/>
        <v>30606.03612</v>
      </c>
      <c r="G83" s="28">
        <f t="shared" si="28"/>
        <v>1435</v>
      </c>
      <c r="H83" s="28">
        <f t="shared" si="28"/>
        <v>1435</v>
      </c>
      <c r="I83" s="28">
        <f t="shared" si="28"/>
        <v>555</v>
      </c>
      <c r="J83" s="28">
        <f t="shared" si="28"/>
        <v>555</v>
      </c>
      <c r="K83" s="28">
        <f t="shared" si="28"/>
        <v>555</v>
      </c>
      <c r="L83" s="28">
        <f t="shared" si="28"/>
        <v>1710</v>
      </c>
      <c r="M83" s="28">
        <f t="shared" si="28"/>
        <v>2531.67</v>
      </c>
      <c r="N83" s="28">
        <f t="shared" si="28"/>
        <v>2498.0040000000004</v>
      </c>
      <c r="O83" s="18">
        <f t="shared" si="16"/>
        <v>11274.674</v>
      </c>
      <c r="P83" s="19">
        <f t="shared" si="17"/>
        <v>19331.362119999998</v>
      </c>
    </row>
    <row r="84" spans="1:16" s="23" customFormat="1" ht="18">
      <c r="A84" s="20"/>
      <c r="B84" s="32" t="s">
        <v>41</v>
      </c>
      <c r="C84" s="33"/>
      <c r="D84" s="27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18"/>
      <c r="P84" s="19"/>
    </row>
    <row r="85" spans="1:16" ht="12.75">
      <c r="A85" s="13">
        <v>23</v>
      </c>
      <c r="B85" s="14" t="s">
        <v>42</v>
      </c>
      <c r="C85" s="15" t="s">
        <v>12</v>
      </c>
      <c r="D85" s="16">
        <v>528.41</v>
      </c>
      <c r="E85" s="17">
        <v>95.18</v>
      </c>
      <c r="F85" s="17">
        <f>D85-E85</f>
        <v>433.22999999999996</v>
      </c>
      <c r="G85" s="18">
        <v>70</v>
      </c>
      <c r="H85" s="18">
        <v>70</v>
      </c>
      <c r="I85" s="18">
        <v>20</v>
      </c>
      <c r="J85" s="18">
        <v>20</v>
      </c>
      <c r="K85" s="18">
        <v>20</v>
      </c>
      <c r="L85" s="18">
        <v>70</v>
      </c>
      <c r="M85" s="18">
        <v>70</v>
      </c>
      <c r="N85" s="18">
        <v>45.42</v>
      </c>
      <c r="O85" s="18">
        <f aca="true" t="shared" si="29" ref="O85:O116">SUM(G85:N85)</f>
        <v>385.42</v>
      </c>
      <c r="P85" s="19">
        <f aca="true" t="shared" si="30" ref="P85:P116">F85-(G85+H85+I85+J85+K85+L85+M85+N85)</f>
        <v>47.809999999999945</v>
      </c>
    </row>
    <row r="86" spans="1:16" ht="12.75">
      <c r="A86" s="13"/>
      <c r="B86" s="31"/>
      <c r="C86" s="15" t="s">
        <v>16</v>
      </c>
      <c r="D86" s="16">
        <v>1688.26</v>
      </c>
      <c r="E86" s="17"/>
      <c r="F86" s="17">
        <f>D86-E86</f>
        <v>1688.26</v>
      </c>
      <c r="G86" s="18"/>
      <c r="H86" s="18"/>
      <c r="I86" s="18"/>
      <c r="J86" s="18"/>
      <c r="K86" s="18"/>
      <c r="L86" s="18"/>
      <c r="M86" s="18">
        <v>84.41</v>
      </c>
      <c r="N86" s="18">
        <f>F86*0.05</f>
        <v>84.41300000000001</v>
      </c>
      <c r="O86" s="18">
        <f t="shared" si="29"/>
        <v>168.823</v>
      </c>
      <c r="P86" s="19">
        <f t="shared" si="30"/>
        <v>1519.437</v>
      </c>
    </row>
    <row r="87" spans="1:16" s="23" customFormat="1" ht="12.75">
      <c r="A87" s="20"/>
      <c r="B87" s="25" t="s">
        <v>14</v>
      </c>
      <c r="C87" s="15"/>
      <c r="D87" s="27">
        <f aca="true" t="shared" si="31" ref="D87:N87">SUM(D85:D86)</f>
        <v>2216.67</v>
      </c>
      <c r="E87" s="28">
        <f t="shared" si="31"/>
        <v>95.18</v>
      </c>
      <c r="F87" s="28">
        <f t="shared" si="31"/>
        <v>2121.49</v>
      </c>
      <c r="G87" s="28">
        <f t="shared" si="31"/>
        <v>70</v>
      </c>
      <c r="H87" s="28">
        <f t="shared" si="31"/>
        <v>70</v>
      </c>
      <c r="I87" s="28">
        <f t="shared" si="31"/>
        <v>20</v>
      </c>
      <c r="J87" s="28">
        <f t="shared" si="31"/>
        <v>20</v>
      </c>
      <c r="K87" s="28">
        <f t="shared" si="31"/>
        <v>20</v>
      </c>
      <c r="L87" s="28">
        <f t="shared" si="31"/>
        <v>70</v>
      </c>
      <c r="M87" s="28">
        <f t="shared" si="31"/>
        <v>154.41</v>
      </c>
      <c r="N87" s="28">
        <f t="shared" si="31"/>
        <v>129.83300000000003</v>
      </c>
      <c r="O87" s="18">
        <f t="shared" si="29"/>
        <v>554.2429999999999</v>
      </c>
      <c r="P87" s="19">
        <f t="shared" si="30"/>
        <v>1567.2469999999998</v>
      </c>
    </row>
    <row r="88" spans="1:16" ht="12.75">
      <c r="A88" s="13">
        <v>24</v>
      </c>
      <c r="B88" s="14" t="s">
        <v>43</v>
      </c>
      <c r="C88" s="15" t="s">
        <v>12</v>
      </c>
      <c r="D88" s="16">
        <v>1368.08</v>
      </c>
      <c r="E88" s="17" t="s">
        <v>17</v>
      </c>
      <c r="F88" s="17">
        <f>D88-E88</f>
        <v>1368.08</v>
      </c>
      <c r="G88" s="18">
        <v>125</v>
      </c>
      <c r="H88" s="18">
        <v>125</v>
      </c>
      <c r="I88" s="18">
        <v>50</v>
      </c>
      <c r="J88" s="18">
        <v>50</v>
      </c>
      <c r="K88" s="18">
        <v>50</v>
      </c>
      <c r="L88" s="18">
        <v>100</v>
      </c>
      <c r="M88" s="18">
        <v>125</v>
      </c>
      <c r="N88" s="18">
        <v>125</v>
      </c>
      <c r="O88" s="18">
        <f t="shared" si="29"/>
        <v>750</v>
      </c>
      <c r="P88" s="19">
        <f t="shared" si="30"/>
        <v>618.0799999999999</v>
      </c>
    </row>
    <row r="89" spans="1:16" s="23" customFormat="1" ht="12.75">
      <c r="A89" s="20"/>
      <c r="B89" s="21"/>
      <c r="C89" s="15" t="s">
        <v>13</v>
      </c>
      <c r="D89" s="16">
        <v>785.29</v>
      </c>
      <c r="E89" s="17">
        <v>256.39</v>
      </c>
      <c r="F89" s="17">
        <f>D89-E89</f>
        <v>528.9</v>
      </c>
      <c r="G89" s="18">
        <v>80</v>
      </c>
      <c r="H89" s="18">
        <v>80</v>
      </c>
      <c r="I89" s="18">
        <v>35</v>
      </c>
      <c r="J89" s="18">
        <v>35</v>
      </c>
      <c r="K89" s="18">
        <v>35</v>
      </c>
      <c r="L89" s="18">
        <v>85</v>
      </c>
      <c r="M89" s="18">
        <v>85</v>
      </c>
      <c r="N89" s="18">
        <v>93.9</v>
      </c>
      <c r="O89" s="18">
        <f t="shared" si="29"/>
        <v>528.9</v>
      </c>
      <c r="P89" s="22">
        <f t="shared" si="30"/>
        <v>0</v>
      </c>
    </row>
    <row r="90" spans="1:16" s="23" customFormat="1" ht="12.75">
      <c r="A90" s="20"/>
      <c r="B90" s="31"/>
      <c r="C90" s="15" t="s">
        <v>16</v>
      </c>
      <c r="D90" s="16">
        <v>2328.09</v>
      </c>
      <c r="E90" s="17"/>
      <c r="F90" s="17">
        <f>D90-E90</f>
        <v>2328.09</v>
      </c>
      <c r="G90" s="18"/>
      <c r="H90" s="18"/>
      <c r="I90" s="18"/>
      <c r="J90" s="18"/>
      <c r="K90" s="18"/>
      <c r="L90" s="18"/>
      <c r="M90" s="18">
        <v>116.4</v>
      </c>
      <c r="N90" s="18">
        <f>F90*0.05</f>
        <v>116.40450000000001</v>
      </c>
      <c r="O90" s="18">
        <f t="shared" si="29"/>
        <v>232.80450000000002</v>
      </c>
      <c r="P90" s="19">
        <f t="shared" si="30"/>
        <v>2095.2855</v>
      </c>
    </row>
    <row r="91" spans="1:16" s="23" customFormat="1" ht="12.75">
      <c r="A91" s="20"/>
      <c r="B91" s="25" t="s">
        <v>14</v>
      </c>
      <c r="C91" s="15"/>
      <c r="D91" s="27">
        <f aca="true" t="shared" si="32" ref="D91:N91">SUM(D88:D90)</f>
        <v>4481.46</v>
      </c>
      <c r="E91" s="28">
        <f t="shared" si="32"/>
        <v>256.39</v>
      </c>
      <c r="F91" s="28">
        <f t="shared" si="32"/>
        <v>4225.07</v>
      </c>
      <c r="G91" s="28">
        <f t="shared" si="32"/>
        <v>205</v>
      </c>
      <c r="H91" s="28">
        <f t="shared" si="32"/>
        <v>205</v>
      </c>
      <c r="I91" s="28">
        <f t="shared" si="32"/>
        <v>85</v>
      </c>
      <c r="J91" s="28">
        <f t="shared" si="32"/>
        <v>85</v>
      </c>
      <c r="K91" s="28">
        <f t="shared" si="32"/>
        <v>85</v>
      </c>
      <c r="L91" s="28">
        <f t="shared" si="32"/>
        <v>185</v>
      </c>
      <c r="M91" s="28">
        <f t="shared" si="32"/>
        <v>326.4</v>
      </c>
      <c r="N91" s="28">
        <f t="shared" si="32"/>
        <v>335.3045</v>
      </c>
      <c r="O91" s="18">
        <f t="shared" si="29"/>
        <v>1511.7045</v>
      </c>
      <c r="P91" s="19">
        <f t="shared" si="30"/>
        <v>2713.3655</v>
      </c>
    </row>
    <row r="92" spans="1:16" ht="12.75">
      <c r="A92" s="13">
        <v>25</v>
      </c>
      <c r="B92" s="34" t="s">
        <v>44</v>
      </c>
      <c r="C92" s="15" t="s">
        <v>12</v>
      </c>
      <c r="D92" s="16">
        <v>2224.01</v>
      </c>
      <c r="E92" s="17" t="s">
        <v>17</v>
      </c>
      <c r="F92" s="17">
        <f>D92-E92</f>
        <v>2224.01</v>
      </c>
      <c r="G92" s="18">
        <v>150</v>
      </c>
      <c r="H92" s="18">
        <v>150</v>
      </c>
      <c r="I92" s="18">
        <v>50</v>
      </c>
      <c r="J92" s="18">
        <v>50</v>
      </c>
      <c r="K92" s="18">
        <v>50</v>
      </c>
      <c r="L92" s="18">
        <v>150</v>
      </c>
      <c r="M92" s="18">
        <v>150</v>
      </c>
      <c r="N92" s="18">
        <v>200</v>
      </c>
      <c r="O92" s="18">
        <f t="shared" si="29"/>
        <v>950</v>
      </c>
      <c r="P92" s="19">
        <f t="shared" si="30"/>
        <v>1274.0100000000002</v>
      </c>
    </row>
    <row r="93" spans="1:16" s="23" customFormat="1" ht="12.75">
      <c r="A93" s="20"/>
      <c r="B93" s="25" t="s">
        <v>14</v>
      </c>
      <c r="C93" s="15"/>
      <c r="D93" s="27">
        <f aca="true" t="shared" si="33" ref="D93:N93">SUM(D92:D92)</f>
        <v>2224.01</v>
      </c>
      <c r="E93" s="28">
        <f t="shared" si="33"/>
        <v>0</v>
      </c>
      <c r="F93" s="28">
        <f t="shared" si="33"/>
        <v>2224.01</v>
      </c>
      <c r="G93" s="28">
        <f t="shared" si="33"/>
        <v>150</v>
      </c>
      <c r="H93" s="28">
        <f t="shared" si="33"/>
        <v>150</v>
      </c>
      <c r="I93" s="28">
        <f t="shared" si="33"/>
        <v>50</v>
      </c>
      <c r="J93" s="28">
        <f t="shared" si="33"/>
        <v>50</v>
      </c>
      <c r="K93" s="28">
        <f t="shared" si="33"/>
        <v>50</v>
      </c>
      <c r="L93" s="28">
        <f t="shared" si="33"/>
        <v>150</v>
      </c>
      <c r="M93" s="28">
        <f t="shared" si="33"/>
        <v>150</v>
      </c>
      <c r="N93" s="28">
        <f t="shared" si="33"/>
        <v>200</v>
      </c>
      <c r="O93" s="18">
        <f t="shared" si="29"/>
        <v>950</v>
      </c>
      <c r="P93" s="19">
        <f t="shared" si="30"/>
        <v>1274.0100000000002</v>
      </c>
    </row>
    <row r="94" spans="1:16" ht="12.75">
      <c r="A94" s="13">
        <v>26</v>
      </c>
      <c r="B94" s="14" t="s">
        <v>45</v>
      </c>
      <c r="C94" s="15" t="s">
        <v>12</v>
      </c>
      <c r="D94" s="16">
        <v>207.25</v>
      </c>
      <c r="E94" s="17">
        <v>19.21</v>
      </c>
      <c r="F94" s="17">
        <f>D94-E94</f>
        <v>188.04</v>
      </c>
      <c r="G94" s="18">
        <v>40</v>
      </c>
      <c r="H94" s="18">
        <v>40</v>
      </c>
      <c r="I94" s="18">
        <v>20</v>
      </c>
      <c r="J94" s="18">
        <v>20</v>
      </c>
      <c r="K94" s="18">
        <v>20</v>
      </c>
      <c r="L94" s="18">
        <v>30</v>
      </c>
      <c r="M94" s="18">
        <v>7.18</v>
      </c>
      <c r="N94" s="18"/>
      <c r="O94" s="18">
        <f t="shared" si="29"/>
        <v>177.18</v>
      </c>
      <c r="P94" s="19">
        <f t="shared" si="30"/>
        <v>10.859999999999985</v>
      </c>
    </row>
    <row r="95" spans="1:16" s="23" customFormat="1" ht="12.75">
      <c r="A95" s="20"/>
      <c r="B95" s="21"/>
      <c r="C95" s="15" t="s">
        <v>21</v>
      </c>
      <c r="D95" s="16">
        <v>489.63</v>
      </c>
      <c r="E95" s="17">
        <v>164.27</v>
      </c>
      <c r="F95" s="17">
        <f>D95-E95</f>
        <v>325.36</v>
      </c>
      <c r="G95" s="18">
        <v>60</v>
      </c>
      <c r="H95" s="18">
        <v>60</v>
      </c>
      <c r="I95" s="18">
        <v>20</v>
      </c>
      <c r="J95" s="18">
        <v>20</v>
      </c>
      <c r="K95" s="18">
        <v>20</v>
      </c>
      <c r="L95" s="18">
        <v>50</v>
      </c>
      <c r="M95" s="18">
        <v>50</v>
      </c>
      <c r="N95" s="18">
        <v>45.36</v>
      </c>
      <c r="O95" s="18">
        <f t="shared" si="29"/>
        <v>325.36</v>
      </c>
      <c r="P95" s="22">
        <f t="shared" si="30"/>
        <v>0</v>
      </c>
    </row>
    <row r="96" spans="1:16" s="23" customFormat="1" ht="12.75">
      <c r="A96" s="20"/>
      <c r="B96" s="31"/>
      <c r="C96" s="15" t="s">
        <v>16</v>
      </c>
      <c r="D96" s="16">
        <v>1577.13</v>
      </c>
      <c r="E96" s="17"/>
      <c r="F96" s="17">
        <f>D96-E96</f>
        <v>1577.13</v>
      </c>
      <c r="G96" s="18"/>
      <c r="H96" s="18"/>
      <c r="I96" s="18"/>
      <c r="J96" s="18"/>
      <c r="K96" s="18"/>
      <c r="L96" s="18"/>
      <c r="M96" s="18">
        <v>78.86</v>
      </c>
      <c r="N96" s="18">
        <f>F96*0.05</f>
        <v>78.85650000000001</v>
      </c>
      <c r="O96" s="18">
        <f t="shared" si="29"/>
        <v>157.7165</v>
      </c>
      <c r="P96" s="19">
        <f t="shared" si="30"/>
        <v>1419.4135</v>
      </c>
    </row>
    <row r="97" spans="1:16" s="23" customFormat="1" ht="12.75">
      <c r="A97" s="20"/>
      <c r="B97" s="25" t="s">
        <v>14</v>
      </c>
      <c r="C97" s="15"/>
      <c r="D97" s="27">
        <f aca="true" t="shared" si="34" ref="D97:N97">SUM(D94:D96)</f>
        <v>2274.01</v>
      </c>
      <c r="E97" s="28">
        <f t="shared" si="34"/>
        <v>183.48000000000002</v>
      </c>
      <c r="F97" s="28">
        <f t="shared" si="34"/>
        <v>2090.53</v>
      </c>
      <c r="G97" s="28">
        <f t="shared" si="34"/>
        <v>100</v>
      </c>
      <c r="H97" s="28">
        <f t="shared" si="34"/>
        <v>100</v>
      </c>
      <c r="I97" s="28">
        <f t="shared" si="34"/>
        <v>40</v>
      </c>
      <c r="J97" s="28">
        <f t="shared" si="34"/>
        <v>40</v>
      </c>
      <c r="K97" s="28">
        <f t="shared" si="34"/>
        <v>40</v>
      </c>
      <c r="L97" s="28">
        <f t="shared" si="34"/>
        <v>80</v>
      </c>
      <c r="M97" s="28">
        <f t="shared" si="34"/>
        <v>136.04</v>
      </c>
      <c r="N97" s="28">
        <f t="shared" si="34"/>
        <v>124.21650000000001</v>
      </c>
      <c r="O97" s="18">
        <f t="shared" si="29"/>
        <v>660.2565</v>
      </c>
      <c r="P97" s="19">
        <f t="shared" si="30"/>
        <v>1430.2735000000002</v>
      </c>
    </row>
    <row r="98" spans="1:16" ht="12.75">
      <c r="A98" s="13">
        <v>27</v>
      </c>
      <c r="B98" s="34" t="s">
        <v>46</v>
      </c>
      <c r="C98" s="15" t="s">
        <v>12</v>
      </c>
      <c r="D98" s="16">
        <v>1178.228</v>
      </c>
      <c r="E98" s="17">
        <v>58.89</v>
      </c>
      <c r="F98" s="17">
        <f>D98-E98</f>
        <v>1119.338</v>
      </c>
      <c r="G98" s="18">
        <v>80</v>
      </c>
      <c r="H98" s="18">
        <v>80</v>
      </c>
      <c r="I98" s="18">
        <v>30</v>
      </c>
      <c r="J98" s="18">
        <v>30</v>
      </c>
      <c r="K98" s="18">
        <v>30</v>
      </c>
      <c r="L98" s="18">
        <v>90</v>
      </c>
      <c r="M98" s="18">
        <v>90</v>
      </c>
      <c r="N98" s="18">
        <v>100</v>
      </c>
      <c r="O98" s="18">
        <f t="shared" si="29"/>
        <v>530</v>
      </c>
      <c r="P98" s="19">
        <f t="shared" si="30"/>
        <v>589.338</v>
      </c>
    </row>
    <row r="99" spans="1:16" s="23" customFormat="1" ht="12.75">
      <c r="A99" s="20"/>
      <c r="B99" s="25" t="s">
        <v>14</v>
      </c>
      <c r="C99" s="15"/>
      <c r="D99" s="27">
        <f aca="true" t="shared" si="35" ref="D99:N99">SUM(D98:D98)</f>
        <v>1178.228</v>
      </c>
      <c r="E99" s="28">
        <f t="shared" si="35"/>
        <v>58.89</v>
      </c>
      <c r="F99" s="28">
        <f t="shared" si="35"/>
        <v>1119.338</v>
      </c>
      <c r="G99" s="28">
        <f t="shared" si="35"/>
        <v>80</v>
      </c>
      <c r="H99" s="28">
        <f t="shared" si="35"/>
        <v>80</v>
      </c>
      <c r="I99" s="28">
        <f t="shared" si="35"/>
        <v>30</v>
      </c>
      <c r="J99" s="28">
        <f t="shared" si="35"/>
        <v>30</v>
      </c>
      <c r="K99" s="28">
        <f t="shared" si="35"/>
        <v>30</v>
      </c>
      <c r="L99" s="28">
        <f t="shared" si="35"/>
        <v>90</v>
      </c>
      <c r="M99" s="28">
        <f t="shared" si="35"/>
        <v>90</v>
      </c>
      <c r="N99" s="28">
        <f t="shared" si="35"/>
        <v>100</v>
      </c>
      <c r="O99" s="18">
        <f t="shared" si="29"/>
        <v>530</v>
      </c>
      <c r="P99" s="19">
        <f t="shared" si="30"/>
        <v>589.338</v>
      </c>
    </row>
    <row r="100" spans="1:16" ht="12.75">
      <c r="A100" s="13">
        <v>28</v>
      </c>
      <c r="B100" s="34" t="s">
        <v>47</v>
      </c>
      <c r="C100" s="15" t="s">
        <v>12</v>
      </c>
      <c r="D100" s="16">
        <v>442.84</v>
      </c>
      <c r="E100" s="17">
        <v>40.52</v>
      </c>
      <c r="F100" s="17">
        <f>D100-E100</f>
        <v>402.32</v>
      </c>
      <c r="G100" s="18">
        <v>40</v>
      </c>
      <c r="H100" s="18">
        <v>40</v>
      </c>
      <c r="I100" s="18">
        <v>20</v>
      </c>
      <c r="J100" s="18">
        <v>20</v>
      </c>
      <c r="K100" s="18">
        <v>20</v>
      </c>
      <c r="L100" s="18">
        <v>40</v>
      </c>
      <c r="M100" s="18">
        <v>40</v>
      </c>
      <c r="N100" s="18">
        <v>50</v>
      </c>
      <c r="O100" s="18">
        <f t="shared" si="29"/>
        <v>270</v>
      </c>
      <c r="P100" s="19">
        <f t="shared" si="30"/>
        <v>132.32</v>
      </c>
    </row>
    <row r="101" spans="1:16" s="23" customFormat="1" ht="12.75">
      <c r="A101" s="20"/>
      <c r="B101" s="25" t="s">
        <v>14</v>
      </c>
      <c r="C101" s="15"/>
      <c r="D101" s="27">
        <f aca="true" t="shared" si="36" ref="D101:N101">SUM(D100:D100)</f>
        <v>442.84</v>
      </c>
      <c r="E101" s="28">
        <f t="shared" si="36"/>
        <v>40.52</v>
      </c>
      <c r="F101" s="28">
        <f t="shared" si="36"/>
        <v>402.32</v>
      </c>
      <c r="G101" s="28">
        <f t="shared" si="36"/>
        <v>40</v>
      </c>
      <c r="H101" s="28">
        <f t="shared" si="36"/>
        <v>40</v>
      </c>
      <c r="I101" s="28">
        <f t="shared" si="36"/>
        <v>20</v>
      </c>
      <c r="J101" s="28">
        <f t="shared" si="36"/>
        <v>20</v>
      </c>
      <c r="K101" s="28">
        <f t="shared" si="36"/>
        <v>20</v>
      </c>
      <c r="L101" s="28">
        <f t="shared" si="36"/>
        <v>40</v>
      </c>
      <c r="M101" s="28">
        <f t="shared" si="36"/>
        <v>40</v>
      </c>
      <c r="N101" s="28">
        <f t="shared" si="36"/>
        <v>50</v>
      </c>
      <c r="O101" s="18">
        <f t="shared" si="29"/>
        <v>270</v>
      </c>
      <c r="P101" s="19">
        <f t="shared" si="30"/>
        <v>132.32</v>
      </c>
    </row>
    <row r="102" spans="1:16" ht="12.75">
      <c r="A102" s="13">
        <v>29</v>
      </c>
      <c r="B102" s="14" t="s">
        <v>48</v>
      </c>
      <c r="C102" s="15" t="s">
        <v>12</v>
      </c>
      <c r="D102" s="16">
        <v>572.22</v>
      </c>
      <c r="E102" s="17">
        <v>16.01</v>
      </c>
      <c r="F102" s="17">
        <f>D102-E102</f>
        <v>556.21</v>
      </c>
      <c r="G102" s="18">
        <v>50</v>
      </c>
      <c r="H102" s="18">
        <v>50</v>
      </c>
      <c r="I102" s="18">
        <v>20</v>
      </c>
      <c r="J102" s="18">
        <v>20</v>
      </c>
      <c r="K102" s="18">
        <v>20</v>
      </c>
      <c r="L102" s="18">
        <v>50</v>
      </c>
      <c r="M102" s="18">
        <v>50</v>
      </c>
      <c r="N102" s="18">
        <v>60</v>
      </c>
      <c r="O102" s="18">
        <f t="shared" si="29"/>
        <v>320</v>
      </c>
      <c r="P102" s="19">
        <f t="shared" si="30"/>
        <v>236.21000000000004</v>
      </c>
    </row>
    <row r="103" spans="1:16" ht="12.75">
      <c r="A103" s="13"/>
      <c r="B103" s="31"/>
      <c r="C103" s="15" t="s">
        <v>16</v>
      </c>
      <c r="D103" s="16">
        <v>1698.6</v>
      </c>
      <c r="E103" s="17"/>
      <c r="F103" s="17">
        <f>D103-E103</f>
        <v>1698.6</v>
      </c>
      <c r="G103" s="18"/>
      <c r="H103" s="18"/>
      <c r="I103" s="18"/>
      <c r="J103" s="18"/>
      <c r="K103" s="18"/>
      <c r="L103" s="18"/>
      <c r="M103" s="18">
        <v>84.93</v>
      </c>
      <c r="N103" s="18">
        <f>F103*0.05</f>
        <v>84.93</v>
      </c>
      <c r="O103" s="18">
        <f t="shared" si="29"/>
        <v>169.86</v>
      </c>
      <c r="P103" s="19">
        <f t="shared" si="30"/>
        <v>1528.7399999999998</v>
      </c>
    </row>
    <row r="104" spans="1:16" s="23" customFormat="1" ht="12.75">
      <c r="A104" s="20"/>
      <c r="B104" s="25" t="s">
        <v>14</v>
      </c>
      <c r="C104" s="15"/>
      <c r="D104" s="27">
        <f aca="true" t="shared" si="37" ref="D104:N104">SUM(D102:D103)</f>
        <v>2270.8199999999997</v>
      </c>
      <c r="E104" s="28">
        <f t="shared" si="37"/>
        <v>16.01</v>
      </c>
      <c r="F104" s="28">
        <f t="shared" si="37"/>
        <v>2254.81</v>
      </c>
      <c r="G104" s="28">
        <f t="shared" si="37"/>
        <v>50</v>
      </c>
      <c r="H104" s="28">
        <f t="shared" si="37"/>
        <v>50</v>
      </c>
      <c r="I104" s="28">
        <f t="shared" si="37"/>
        <v>20</v>
      </c>
      <c r="J104" s="28">
        <f t="shared" si="37"/>
        <v>20</v>
      </c>
      <c r="K104" s="28">
        <f t="shared" si="37"/>
        <v>20</v>
      </c>
      <c r="L104" s="28">
        <f t="shared" si="37"/>
        <v>50</v>
      </c>
      <c r="M104" s="28">
        <f t="shared" si="37"/>
        <v>134.93</v>
      </c>
      <c r="N104" s="28">
        <f t="shared" si="37"/>
        <v>144.93</v>
      </c>
      <c r="O104" s="18">
        <f t="shared" si="29"/>
        <v>489.86</v>
      </c>
      <c r="P104" s="19">
        <f t="shared" si="30"/>
        <v>1764.9499999999998</v>
      </c>
    </row>
    <row r="105" spans="1:16" ht="12.75">
      <c r="A105" s="13">
        <v>30</v>
      </c>
      <c r="B105" s="34" t="s">
        <v>49</v>
      </c>
      <c r="C105" s="15" t="s">
        <v>12</v>
      </c>
      <c r="D105" s="16">
        <v>2199.57</v>
      </c>
      <c r="E105" s="17">
        <v>89.77</v>
      </c>
      <c r="F105" s="17">
        <f>D105-E105</f>
        <v>2109.8</v>
      </c>
      <c r="G105" s="18">
        <v>150</v>
      </c>
      <c r="H105" s="18">
        <v>150</v>
      </c>
      <c r="I105" s="18">
        <v>50</v>
      </c>
      <c r="J105" s="18">
        <v>50</v>
      </c>
      <c r="K105" s="18">
        <v>50</v>
      </c>
      <c r="L105" s="18">
        <v>150</v>
      </c>
      <c r="M105" s="18">
        <v>150</v>
      </c>
      <c r="N105" s="18">
        <v>150</v>
      </c>
      <c r="O105" s="18">
        <f t="shared" si="29"/>
        <v>900</v>
      </c>
      <c r="P105" s="19">
        <f t="shared" si="30"/>
        <v>1209.8000000000002</v>
      </c>
    </row>
    <row r="106" spans="1:16" s="23" customFormat="1" ht="12.75">
      <c r="A106" s="20"/>
      <c r="B106" s="25" t="s">
        <v>14</v>
      </c>
      <c r="C106" s="15"/>
      <c r="D106" s="27">
        <f aca="true" t="shared" si="38" ref="D106:N106">SUM(D105:D105)</f>
        <v>2199.57</v>
      </c>
      <c r="E106" s="28">
        <f t="shared" si="38"/>
        <v>89.77</v>
      </c>
      <c r="F106" s="28">
        <f t="shared" si="38"/>
        <v>2109.8</v>
      </c>
      <c r="G106" s="28">
        <f t="shared" si="38"/>
        <v>150</v>
      </c>
      <c r="H106" s="28">
        <f t="shared" si="38"/>
        <v>150</v>
      </c>
      <c r="I106" s="28">
        <f t="shared" si="38"/>
        <v>50</v>
      </c>
      <c r="J106" s="28">
        <f t="shared" si="38"/>
        <v>50</v>
      </c>
      <c r="K106" s="28">
        <f t="shared" si="38"/>
        <v>50</v>
      </c>
      <c r="L106" s="28">
        <f t="shared" si="38"/>
        <v>150</v>
      </c>
      <c r="M106" s="28">
        <f t="shared" si="38"/>
        <v>150</v>
      </c>
      <c r="N106" s="28">
        <f t="shared" si="38"/>
        <v>150</v>
      </c>
      <c r="O106" s="18">
        <f t="shared" si="29"/>
        <v>900</v>
      </c>
      <c r="P106" s="19">
        <f t="shared" si="30"/>
        <v>1209.8000000000002</v>
      </c>
    </row>
    <row r="107" spans="1:16" ht="12.75">
      <c r="A107" s="13">
        <v>31</v>
      </c>
      <c r="B107" s="34" t="s">
        <v>50</v>
      </c>
      <c r="C107" s="15" t="s">
        <v>12</v>
      </c>
      <c r="D107" s="16">
        <v>324.07</v>
      </c>
      <c r="E107" s="17">
        <v>8.85</v>
      </c>
      <c r="F107" s="17">
        <f>D107-E107</f>
        <v>315.21999999999997</v>
      </c>
      <c r="G107" s="18">
        <v>40</v>
      </c>
      <c r="H107" s="18">
        <v>40</v>
      </c>
      <c r="I107" s="18">
        <v>20</v>
      </c>
      <c r="J107" s="18">
        <v>20</v>
      </c>
      <c r="K107" s="18">
        <v>20</v>
      </c>
      <c r="L107" s="18">
        <v>40</v>
      </c>
      <c r="M107" s="18">
        <v>40</v>
      </c>
      <c r="N107" s="18">
        <v>50</v>
      </c>
      <c r="O107" s="18">
        <f t="shared" si="29"/>
        <v>270</v>
      </c>
      <c r="P107" s="19">
        <f t="shared" si="30"/>
        <v>45.21999999999997</v>
      </c>
    </row>
    <row r="108" spans="1:16" s="23" customFormat="1" ht="12.75">
      <c r="A108" s="20"/>
      <c r="B108" s="25" t="s">
        <v>14</v>
      </c>
      <c r="C108" s="15"/>
      <c r="D108" s="27">
        <f aca="true" t="shared" si="39" ref="D108:N108">SUM(D107:D107)</f>
        <v>324.07</v>
      </c>
      <c r="E108" s="28">
        <f t="shared" si="39"/>
        <v>8.85</v>
      </c>
      <c r="F108" s="28">
        <f t="shared" si="39"/>
        <v>315.21999999999997</v>
      </c>
      <c r="G108" s="28">
        <f t="shared" si="39"/>
        <v>40</v>
      </c>
      <c r="H108" s="28">
        <f t="shared" si="39"/>
        <v>40</v>
      </c>
      <c r="I108" s="28">
        <f t="shared" si="39"/>
        <v>20</v>
      </c>
      <c r="J108" s="28">
        <f t="shared" si="39"/>
        <v>20</v>
      </c>
      <c r="K108" s="28">
        <f t="shared" si="39"/>
        <v>20</v>
      </c>
      <c r="L108" s="28">
        <f t="shared" si="39"/>
        <v>40</v>
      </c>
      <c r="M108" s="28">
        <f t="shared" si="39"/>
        <v>40</v>
      </c>
      <c r="N108" s="28">
        <f t="shared" si="39"/>
        <v>50</v>
      </c>
      <c r="O108" s="18">
        <f t="shared" si="29"/>
        <v>270</v>
      </c>
      <c r="P108" s="19">
        <f t="shared" si="30"/>
        <v>45.21999999999997</v>
      </c>
    </row>
    <row r="109" spans="1:16" s="23" customFormat="1" ht="12.75">
      <c r="A109" s="20">
        <v>32</v>
      </c>
      <c r="B109" s="14" t="s">
        <v>51</v>
      </c>
      <c r="C109" s="15" t="s">
        <v>21</v>
      </c>
      <c r="D109" s="16">
        <v>1319</v>
      </c>
      <c r="E109" s="17">
        <v>593.9</v>
      </c>
      <c r="F109" s="17">
        <f>D109-E109</f>
        <v>725.1</v>
      </c>
      <c r="G109" s="18">
        <v>80</v>
      </c>
      <c r="H109" s="18">
        <v>80</v>
      </c>
      <c r="I109" s="18">
        <v>20</v>
      </c>
      <c r="J109" s="18">
        <v>20</v>
      </c>
      <c r="K109" s="18">
        <v>20</v>
      </c>
      <c r="L109" s="18">
        <v>100</v>
      </c>
      <c r="M109" s="18">
        <v>100</v>
      </c>
      <c r="N109" s="18">
        <v>100</v>
      </c>
      <c r="O109" s="18">
        <f t="shared" si="29"/>
        <v>520</v>
      </c>
      <c r="P109" s="19">
        <f t="shared" si="30"/>
        <v>205.10000000000002</v>
      </c>
    </row>
    <row r="110" spans="1:16" s="23" customFormat="1" ht="12.75">
      <c r="A110" s="20"/>
      <c r="B110" s="31"/>
      <c r="C110" s="15" t="s">
        <v>16</v>
      </c>
      <c r="D110" s="16">
        <v>1158.09</v>
      </c>
      <c r="E110" s="17"/>
      <c r="F110" s="17">
        <f>D110-E110</f>
        <v>1158.09</v>
      </c>
      <c r="G110" s="18"/>
      <c r="H110" s="18"/>
      <c r="I110" s="18"/>
      <c r="J110" s="18"/>
      <c r="K110" s="18"/>
      <c r="L110" s="18"/>
      <c r="M110" s="18">
        <v>57.9</v>
      </c>
      <c r="N110" s="18">
        <f>F110*0.05</f>
        <v>57.9045</v>
      </c>
      <c r="O110" s="18">
        <f t="shared" si="29"/>
        <v>115.80449999999999</v>
      </c>
      <c r="P110" s="19">
        <f t="shared" si="30"/>
        <v>1042.2855</v>
      </c>
    </row>
    <row r="111" spans="1:16" s="23" customFormat="1" ht="12.75">
      <c r="A111" s="20"/>
      <c r="B111" s="25" t="s">
        <v>14</v>
      </c>
      <c r="C111" s="15"/>
      <c r="D111" s="27">
        <f aca="true" t="shared" si="40" ref="D111:N111">SUM(D109:D110)</f>
        <v>2477.09</v>
      </c>
      <c r="E111" s="28">
        <f t="shared" si="40"/>
        <v>593.9</v>
      </c>
      <c r="F111" s="28">
        <f t="shared" si="40"/>
        <v>1883.19</v>
      </c>
      <c r="G111" s="28">
        <f t="shared" si="40"/>
        <v>80</v>
      </c>
      <c r="H111" s="28">
        <f t="shared" si="40"/>
        <v>80</v>
      </c>
      <c r="I111" s="28">
        <f t="shared" si="40"/>
        <v>20</v>
      </c>
      <c r="J111" s="28">
        <f t="shared" si="40"/>
        <v>20</v>
      </c>
      <c r="K111" s="28">
        <f t="shared" si="40"/>
        <v>20</v>
      </c>
      <c r="L111" s="28">
        <f t="shared" si="40"/>
        <v>100</v>
      </c>
      <c r="M111" s="28">
        <f t="shared" si="40"/>
        <v>157.9</v>
      </c>
      <c r="N111" s="28">
        <f t="shared" si="40"/>
        <v>157.90449999999998</v>
      </c>
      <c r="O111" s="18">
        <f t="shared" si="29"/>
        <v>635.8045</v>
      </c>
      <c r="P111" s="19">
        <f t="shared" si="30"/>
        <v>1247.3855</v>
      </c>
    </row>
    <row r="112" spans="1:16" ht="12.75">
      <c r="A112" s="13">
        <v>33</v>
      </c>
      <c r="B112" s="14" t="s">
        <v>52</v>
      </c>
      <c r="C112" s="15" t="s">
        <v>12</v>
      </c>
      <c r="D112" s="16">
        <v>1331.54</v>
      </c>
      <c r="E112" s="18" t="s">
        <v>17</v>
      </c>
      <c r="F112" s="17">
        <f>D112-E112</f>
        <v>1331.54</v>
      </c>
      <c r="G112" s="18">
        <v>125</v>
      </c>
      <c r="H112" s="18">
        <v>125</v>
      </c>
      <c r="I112" s="18">
        <v>50</v>
      </c>
      <c r="J112" s="18">
        <v>50</v>
      </c>
      <c r="K112" s="18">
        <v>50</v>
      </c>
      <c r="L112" s="18">
        <v>100</v>
      </c>
      <c r="M112" s="18">
        <v>125</v>
      </c>
      <c r="N112" s="18">
        <v>125</v>
      </c>
      <c r="O112" s="18">
        <f t="shared" si="29"/>
        <v>750</v>
      </c>
      <c r="P112" s="19">
        <f t="shared" si="30"/>
        <v>581.54</v>
      </c>
    </row>
    <row r="113" spans="1:16" ht="12.75">
      <c r="A113" s="13"/>
      <c r="B113" s="31"/>
      <c r="C113" s="15" t="s">
        <v>16</v>
      </c>
      <c r="D113" s="16">
        <v>2077.72</v>
      </c>
      <c r="E113" s="17"/>
      <c r="F113" s="17">
        <f>D113-E113</f>
        <v>2077.72</v>
      </c>
      <c r="G113" s="18"/>
      <c r="H113" s="18"/>
      <c r="I113" s="18"/>
      <c r="J113" s="18"/>
      <c r="K113" s="18"/>
      <c r="L113" s="18"/>
      <c r="M113" s="18">
        <v>103.89</v>
      </c>
      <c r="N113" s="18">
        <f>F113*0.05</f>
        <v>103.886</v>
      </c>
      <c r="O113" s="18">
        <f t="shared" si="29"/>
        <v>207.776</v>
      </c>
      <c r="P113" s="19">
        <f t="shared" si="30"/>
        <v>1869.9439999999997</v>
      </c>
    </row>
    <row r="114" spans="1:16" s="23" customFormat="1" ht="12.75">
      <c r="A114" s="20"/>
      <c r="B114" s="25" t="s">
        <v>14</v>
      </c>
      <c r="C114" s="15"/>
      <c r="D114" s="27">
        <f aca="true" t="shared" si="41" ref="D114:N114">SUM(D112:D113)</f>
        <v>3409.2599999999998</v>
      </c>
      <c r="E114" s="28">
        <f t="shared" si="41"/>
        <v>0</v>
      </c>
      <c r="F114" s="28">
        <f t="shared" si="41"/>
        <v>3409.2599999999998</v>
      </c>
      <c r="G114" s="28">
        <f t="shared" si="41"/>
        <v>125</v>
      </c>
      <c r="H114" s="28">
        <f t="shared" si="41"/>
        <v>125</v>
      </c>
      <c r="I114" s="28">
        <f t="shared" si="41"/>
        <v>50</v>
      </c>
      <c r="J114" s="28">
        <f t="shared" si="41"/>
        <v>50</v>
      </c>
      <c r="K114" s="28">
        <f t="shared" si="41"/>
        <v>50</v>
      </c>
      <c r="L114" s="28">
        <f t="shared" si="41"/>
        <v>100</v>
      </c>
      <c r="M114" s="28">
        <f t="shared" si="41"/>
        <v>228.89</v>
      </c>
      <c r="N114" s="28">
        <f t="shared" si="41"/>
        <v>228.886</v>
      </c>
      <c r="O114" s="18">
        <f t="shared" si="29"/>
        <v>957.776</v>
      </c>
      <c r="P114" s="19">
        <f t="shared" si="30"/>
        <v>2451.484</v>
      </c>
    </row>
    <row r="115" spans="1:16" ht="12.75">
      <c r="A115" s="13">
        <v>34</v>
      </c>
      <c r="B115" s="14" t="s">
        <v>53</v>
      </c>
      <c r="C115" s="15" t="s">
        <v>12</v>
      </c>
      <c r="D115" s="16">
        <v>1087.6</v>
      </c>
      <c r="E115" s="17">
        <v>218.96</v>
      </c>
      <c r="F115" s="17">
        <f>D115-E115</f>
        <v>868.6399999999999</v>
      </c>
      <c r="G115" s="18">
        <v>80</v>
      </c>
      <c r="H115" s="18">
        <v>80</v>
      </c>
      <c r="I115" s="18">
        <v>30</v>
      </c>
      <c r="J115" s="18">
        <v>30</v>
      </c>
      <c r="K115" s="18">
        <v>30</v>
      </c>
      <c r="L115" s="18">
        <v>80</v>
      </c>
      <c r="M115" s="18">
        <v>80</v>
      </c>
      <c r="N115" s="18">
        <v>100</v>
      </c>
      <c r="O115" s="18">
        <f t="shared" si="29"/>
        <v>510</v>
      </c>
      <c r="P115" s="19">
        <f t="shared" si="30"/>
        <v>358.6399999999999</v>
      </c>
    </row>
    <row r="116" spans="1:16" s="23" customFormat="1" ht="12.75">
      <c r="A116" s="20"/>
      <c r="B116" s="21"/>
      <c r="C116" s="15" t="s">
        <v>13</v>
      </c>
      <c r="D116" s="16">
        <v>1001.34</v>
      </c>
      <c r="E116" s="17">
        <v>400.07</v>
      </c>
      <c r="F116" s="17">
        <f>D116-E116</f>
        <v>601.27</v>
      </c>
      <c r="G116" s="35">
        <v>100</v>
      </c>
      <c r="H116" s="18">
        <v>100</v>
      </c>
      <c r="I116" s="18">
        <v>40</v>
      </c>
      <c r="J116" s="18">
        <v>40</v>
      </c>
      <c r="K116" s="18">
        <v>40</v>
      </c>
      <c r="L116" s="18">
        <v>100</v>
      </c>
      <c r="M116" s="18">
        <v>100</v>
      </c>
      <c r="N116" s="18">
        <v>81.27</v>
      </c>
      <c r="O116" s="18">
        <f t="shared" si="29"/>
        <v>601.27</v>
      </c>
      <c r="P116" s="22">
        <f t="shared" si="30"/>
        <v>0</v>
      </c>
    </row>
    <row r="117" spans="1:16" s="23" customFormat="1" ht="12.75">
      <c r="A117" s="20"/>
      <c r="B117" s="31"/>
      <c r="C117" s="15" t="s">
        <v>16</v>
      </c>
      <c r="D117" s="16">
        <v>855.22</v>
      </c>
      <c r="E117" s="17"/>
      <c r="F117" s="17">
        <f>D117-E117</f>
        <v>855.22</v>
      </c>
      <c r="G117" s="35"/>
      <c r="H117" s="18"/>
      <c r="I117" s="18"/>
      <c r="J117" s="18"/>
      <c r="K117" s="18"/>
      <c r="L117" s="18"/>
      <c r="M117" s="18">
        <v>42.76</v>
      </c>
      <c r="N117" s="18">
        <f>F117*0.05</f>
        <v>42.761</v>
      </c>
      <c r="O117" s="18">
        <f aca="true" t="shared" si="42" ref="O117:O148">SUM(G117:N117)</f>
        <v>85.521</v>
      </c>
      <c r="P117" s="19">
        <f aca="true" t="shared" si="43" ref="P117:P133">F117-(G117+H117+I117+J117+K117+L117+M117+N117)</f>
        <v>769.6990000000001</v>
      </c>
    </row>
    <row r="118" spans="1:16" s="23" customFormat="1" ht="12.75">
      <c r="A118" s="20"/>
      <c r="B118" s="25" t="s">
        <v>14</v>
      </c>
      <c r="C118" s="15"/>
      <c r="D118" s="27">
        <f aca="true" t="shared" si="44" ref="D118:N118">SUM(D115:D117)</f>
        <v>2944.16</v>
      </c>
      <c r="E118" s="28">
        <f t="shared" si="44"/>
        <v>619.03</v>
      </c>
      <c r="F118" s="28">
        <f t="shared" si="44"/>
        <v>2325.13</v>
      </c>
      <c r="G118" s="28">
        <f t="shared" si="44"/>
        <v>180</v>
      </c>
      <c r="H118" s="28">
        <f t="shared" si="44"/>
        <v>180</v>
      </c>
      <c r="I118" s="28">
        <f t="shared" si="44"/>
        <v>70</v>
      </c>
      <c r="J118" s="28">
        <f t="shared" si="44"/>
        <v>70</v>
      </c>
      <c r="K118" s="28">
        <f t="shared" si="44"/>
        <v>70</v>
      </c>
      <c r="L118" s="28">
        <f t="shared" si="44"/>
        <v>180</v>
      </c>
      <c r="M118" s="28">
        <f t="shared" si="44"/>
        <v>222.76</v>
      </c>
      <c r="N118" s="28">
        <f t="shared" si="44"/>
        <v>224.03099999999998</v>
      </c>
      <c r="O118" s="18">
        <f t="shared" si="42"/>
        <v>1196.791</v>
      </c>
      <c r="P118" s="19">
        <f t="shared" si="43"/>
        <v>1128.3390000000002</v>
      </c>
    </row>
    <row r="119" spans="1:16" ht="12.75">
      <c r="A119" s="13">
        <v>35</v>
      </c>
      <c r="B119" s="14" t="s">
        <v>54</v>
      </c>
      <c r="C119" s="15" t="s">
        <v>12</v>
      </c>
      <c r="D119" s="16">
        <v>1756.01</v>
      </c>
      <c r="E119" s="17">
        <v>234.49</v>
      </c>
      <c r="F119" s="17">
        <f>D119-E119</f>
        <v>1521.52</v>
      </c>
      <c r="G119" s="18">
        <v>150</v>
      </c>
      <c r="H119" s="18">
        <v>150</v>
      </c>
      <c r="I119" s="18">
        <v>60</v>
      </c>
      <c r="J119" s="18">
        <v>60</v>
      </c>
      <c r="K119" s="18">
        <v>60</v>
      </c>
      <c r="L119" s="18">
        <v>150</v>
      </c>
      <c r="M119" s="18">
        <v>150</v>
      </c>
      <c r="N119" s="18">
        <v>200</v>
      </c>
      <c r="O119" s="18">
        <f t="shared" si="42"/>
        <v>980</v>
      </c>
      <c r="P119" s="19">
        <f t="shared" si="43"/>
        <v>541.52</v>
      </c>
    </row>
    <row r="120" spans="1:16" s="23" customFormat="1" ht="19.5" customHeight="1">
      <c r="A120" s="20"/>
      <c r="B120" s="21"/>
      <c r="C120" s="15" t="s">
        <v>13</v>
      </c>
      <c r="D120" s="16">
        <v>1023.61</v>
      </c>
      <c r="E120" s="17">
        <v>833.59</v>
      </c>
      <c r="F120" s="17">
        <f>D120-E120</f>
        <v>190.01999999999998</v>
      </c>
      <c r="G120" s="35">
        <v>60</v>
      </c>
      <c r="H120" s="18">
        <v>60</v>
      </c>
      <c r="I120" s="18">
        <v>10</v>
      </c>
      <c r="J120" s="18">
        <v>10</v>
      </c>
      <c r="K120" s="18">
        <v>10</v>
      </c>
      <c r="L120" s="18">
        <v>40.02</v>
      </c>
      <c r="M120" s="18"/>
      <c r="N120" s="18"/>
      <c r="O120" s="18">
        <f t="shared" si="42"/>
        <v>190.02</v>
      </c>
      <c r="P120" s="22">
        <f t="shared" si="43"/>
        <v>0</v>
      </c>
    </row>
    <row r="121" spans="1:16" s="23" customFormat="1" ht="12.75">
      <c r="A121" s="20"/>
      <c r="B121" s="25" t="s">
        <v>14</v>
      </c>
      <c r="C121" s="15"/>
      <c r="D121" s="27">
        <f aca="true" t="shared" si="45" ref="D121:N121">SUM(D119:D120)</f>
        <v>2779.62</v>
      </c>
      <c r="E121" s="28">
        <f t="shared" si="45"/>
        <v>1068.08</v>
      </c>
      <c r="F121" s="28">
        <f t="shared" si="45"/>
        <v>1711.54</v>
      </c>
      <c r="G121" s="28">
        <f t="shared" si="45"/>
        <v>210</v>
      </c>
      <c r="H121" s="28">
        <f t="shared" si="45"/>
        <v>210</v>
      </c>
      <c r="I121" s="28">
        <f t="shared" si="45"/>
        <v>70</v>
      </c>
      <c r="J121" s="28">
        <f t="shared" si="45"/>
        <v>70</v>
      </c>
      <c r="K121" s="28">
        <f t="shared" si="45"/>
        <v>70</v>
      </c>
      <c r="L121" s="28">
        <f t="shared" si="45"/>
        <v>190.02</v>
      </c>
      <c r="M121" s="28">
        <f t="shared" si="45"/>
        <v>150</v>
      </c>
      <c r="N121" s="28">
        <f t="shared" si="45"/>
        <v>200</v>
      </c>
      <c r="O121" s="18">
        <f t="shared" si="42"/>
        <v>1170.02</v>
      </c>
      <c r="P121" s="19">
        <f t="shared" si="43"/>
        <v>541.52</v>
      </c>
    </row>
    <row r="122" spans="1:16" ht="12.75">
      <c r="A122" s="13">
        <v>36</v>
      </c>
      <c r="B122" s="14" t="s">
        <v>55</v>
      </c>
      <c r="C122" s="15" t="s">
        <v>12</v>
      </c>
      <c r="D122" s="16">
        <v>2460.61</v>
      </c>
      <c r="E122" s="17">
        <v>67.739</v>
      </c>
      <c r="F122" s="17">
        <f>D122-E122</f>
        <v>2392.871</v>
      </c>
      <c r="G122" s="18">
        <v>150</v>
      </c>
      <c r="H122" s="18">
        <v>150</v>
      </c>
      <c r="I122" s="18">
        <v>60</v>
      </c>
      <c r="J122" s="18">
        <v>60</v>
      </c>
      <c r="K122" s="18">
        <v>60</v>
      </c>
      <c r="L122" s="18">
        <v>150</v>
      </c>
      <c r="M122" s="18">
        <v>150</v>
      </c>
      <c r="N122" s="18">
        <v>200</v>
      </c>
      <c r="O122" s="18">
        <f t="shared" si="42"/>
        <v>980</v>
      </c>
      <c r="P122" s="19">
        <f t="shared" si="43"/>
        <v>1412.871</v>
      </c>
    </row>
    <row r="123" spans="1:16" ht="12.75">
      <c r="A123" s="13"/>
      <c r="B123" s="31"/>
      <c r="C123" s="15" t="s">
        <v>16</v>
      </c>
      <c r="D123" s="16">
        <v>2575.41</v>
      </c>
      <c r="E123" s="17"/>
      <c r="F123" s="17">
        <f>D123-E123</f>
        <v>2575.41</v>
      </c>
      <c r="G123" s="18"/>
      <c r="H123" s="18"/>
      <c r="I123" s="18"/>
      <c r="J123" s="18"/>
      <c r="K123" s="18"/>
      <c r="L123" s="18"/>
      <c r="M123" s="18">
        <v>128.77</v>
      </c>
      <c r="N123" s="18">
        <f>F123*0.05</f>
        <v>128.7705</v>
      </c>
      <c r="O123" s="18">
        <f t="shared" si="42"/>
        <v>257.5405</v>
      </c>
      <c r="P123" s="19">
        <f t="shared" si="43"/>
        <v>2317.8695</v>
      </c>
    </row>
    <row r="124" spans="1:16" s="23" customFormat="1" ht="12.75">
      <c r="A124" s="20"/>
      <c r="B124" s="25" t="s">
        <v>14</v>
      </c>
      <c r="C124" s="15"/>
      <c r="D124" s="27">
        <f aca="true" t="shared" si="46" ref="D124:N124">SUM(D122:D123)</f>
        <v>5036.02</v>
      </c>
      <c r="E124" s="28">
        <f t="shared" si="46"/>
        <v>67.739</v>
      </c>
      <c r="F124" s="28">
        <f t="shared" si="46"/>
        <v>4968.281</v>
      </c>
      <c r="G124" s="28">
        <f t="shared" si="46"/>
        <v>150</v>
      </c>
      <c r="H124" s="28">
        <f t="shared" si="46"/>
        <v>150</v>
      </c>
      <c r="I124" s="28">
        <f t="shared" si="46"/>
        <v>60</v>
      </c>
      <c r="J124" s="28">
        <f t="shared" si="46"/>
        <v>60</v>
      </c>
      <c r="K124" s="28">
        <f t="shared" si="46"/>
        <v>60</v>
      </c>
      <c r="L124" s="28">
        <f t="shared" si="46"/>
        <v>150</v>
      </c>
      <c r="M124" s="28">
        <f t="shared" si="46"/>
        <v>278.77</v>
      </c>
      <c r="N124" s="28">
        <f t="shared" si="46"/>
        <v>328.77049999999997</v>
      </c>
      <c r="O124" s="18">
        <f t="shared" si="42"/>
        <v>1237.5405</v>
      </c>
      <c r="P124" s="19">
        <f t="shared" si="43"/>
        <v>3730.7405</v>
      </c>
    </row>
    <row r="125" spans="1:16" ht="12.75">
      <c r="A125" s="13">
        <v>37</v>
      </c>
      <c r="B125" s="14" t="s">
        <v>56</v>
      </c>
      <c r="C125" s="15" t="s">
        <v>12</v>
      </c>
      <c r="D125" s="16">
        <v>2931.42</v>
      </c>
      <c r="E125" s="17">
        <v>161.04</v>
      </c>
      <c r="F125" s="17">
        <f>D125-E125</f>
        <v>2770.38</v>
      </c>
      <c r="G125" s="18">
        <v>150</v>
      </c>
      <c r="H125" s="18">
        <v>150</v>
      </c>
      <c r="I125" s="18">
        <v>60</v>
      </c>
      <c r="J125" s="18">
        <v>60</v>
      </c>
      <c r="K125" s="18">
        <v>60</v>
      </c>
      <c r="L125" s="18">
        <v>150</v>
      </c>
      <c r="M125" s="18">
        <v>150</v>
      </c>
      <c r="N125" s="18">
        <v>150</v>
      </c>
      <c r="O125" s="18">
        <f t="shared" si="42"/>
        <v>930</v>
      </c>
      <c r="P125" s="19">
        <f t="shared" si="43"/>
        <v>1840.38</v>
      </c>
    </row>
    <row r="126" spans="1:16" s="23" customFormat="1" ht="19.5" customHeight="1">
      <c r="A126" s="20"/>
      <c r="B126" s="21"/>
      <c r="C126" s="15" t="s">
        <v>13</v>
      </c>
      <c r="D126" s="16">
        <v>992.72</v>
      </c>
      <c r="E126" s="17">
        <v>375.47</v>
      </c>
      <c r="F126" s="17">
        <f>D126-E126</f>
        <v>617.25</v>
      </c>
      <c r="G126" s="18">
        <v>100</v>
      </c>
      <c r="H126" s="18">
        <v>100</v>
      </c>
      <c r="I126" s="18">
        <v>40</v>
      </c>
      <c r="J126" s="18">
        <v>40</v>
      </c>
      <c r="K126" s="18">
        <v>40</v>
      </c>
      <c r="L126" s="18">
        <v>100</v>
      </c>
      <c r="M126" s="18">
        <v>100</v>
      </c>
      <c r="N126" s="18">
        <f>87.78+9.47</f>
        <v>97.25</v>
      </c>
      <c r="O126" s="18">
        <f t="shared" si="42"/>
        <v>617.25</v>
      </c>
      <c r="P126" s="22">
        <f t="shared" si="43"/>
        <v>0</v>
      </c>
    </row>
    <row r="127" spans="1:16" s="23" customFormat="1" ht="19.5" customHeight="1">
      <c r="A127" s="20"/>
      <c r="B127" s="31"/>
      <c r="C127" s="15" t="s">
        <v>16</v>
      </c>
      <c r="D127" s="16">
        <v>1713.97</v>
      </c>
      <c r="E127" s="17"/>
      <c r="F127" s="17">
        <f>D127-E127</f>
        <v>1713.97</v>
      </c>
      <c r="G127" s="18"/>
      <c r="H127" s="18"/>
      <c r="I127" s="18"/>
      <c r="J127" s="18"/>
      <c r="K127" s="18"/>
      <c r="L127" s="18"/>
      <c r="M127" s="18">
        <v>85.7</v>
      </c>
      <c r="N127" s="18">
        <f>F127*0.05</f>
        <v>85.69850000000001</v>
      </c>
      <c r="O127" s="18">
        <f t="shared" si="42"/>
        <v>171.3985</v>
      </c>
      <c r="P127" s="19">
        <f t="shared" si="43"/>
        <v>1542.5715</v>
      </c>
    </row>
    <row r="128" spans="1:16" s="23" customFormat="1" ht="12.75">
      <c r="A128" s="20"/>
      <c r="B128" s="25" t="s">
        <v>14</v>
      </c>
      <c r="C128" s="15"/>
      <c r="D128" s="27">
        <f aca="true" t="shared" si="47" ref="D128:N128">SUM(D125:D127)</f>
        <v>5638.110000000001</v>
      </c>
      <c r="E128" s="28">
        <f t="shared" si="47"/>
        <v>536.51</v>
      </c>
      <c r="F128" s="28">
        <f t="shared" si="47"/>
        <v>5101.6</v>
      </c>
      <c r="G128" s="28">
        <f t="shared" si="47"/>
        <v>250</v>
      </c>
      <c r="H128" s="28">
        <f t="shared" si="47"/>
        <v>250</v>
      </c>
      <c r="I128" s="28">
        <f t="shared" si="47"/>
        <v>100</v>
      </c>
      <c r="J128" s="28">
        <f t="shared" si="47"/>
        <v>100</v>
      </c>
      <c r="K128" s="28">
        <f t="shared" si="47"/>
        <v>100</v>
      </c>
      <c r="L128" s="28">
        <f t="shared" si="47"/>
        <v>250</v>
      </c>
      <c r="M128" s="28">
        <f t="shared" si="47"/>
        <v>335.7</v>
      </c>
      <c r="N128" s="28">
        <f t="shared" si="47"/>
        <v>332.9485</v>
      </c>
      <c r="O128" s="18">
        <f t="shared" si="42"/>
        <v>1718.6485</v>
      </c>
      <c r="P128" s="19">
        <f t="shared" si="43"/>
        <v>3382.9515</v>
      </c>
    </row>
    <row r="129" spans="1:16" ht="12.75">
      <c r="A129" s="13">
        <v>38</v>
      </c>
      <c r="B129" s="14" t="s">
        <v>57</v>
      </c>
      <c r="C129" s="15" t="s">
        <v>12</v>
      </c>
      <c r="D129" s="16">
        <v>451.44</v>
      </c>
      <c r="E129" s="17">
        <v>65.91</v>
      </c>
      <c r="F129" s="17">
        <f>D129-E129</f>
        <v>385.53</v>
      </c>
      <c r="G129" s="18">
        <v>60</v>
      </c>
      <c r="H129" s="18">
        <v>60</v>
      </c>
      <c r="I129" s="18">
        <v>20</v>
      </c>
      <c r="J129" s="18">
        <v>20</v>
      </c>
      <c r="K129" s="18">
        <v>20</v>
      </c>
      <c r="L129" s="18">
        <v>60</v>
      </c>
      <c r="M129" s="18">
        <v>60</v>
      </c>
      <c r="N129" s="18">
        <v>85.53</v>
      </c>
      <c r="O129" s="18">
        <f t="shared" si="42"/>
        <v>385.53</v>
      </c>
      <c r="P129" s="22">
        <f t="shared" si="43"/>
        <v>0</v>
      </c>
    </row>
    <row r="130" spans="1:16" s="23" customFormat="1" ht="19.5" customHeight="1">
      <c r="A130" s="20"/>
      <c r="B130" s="21"/>
      <c r="C130" s="15" t="s">
        <v>21</v>
      </c>
      <c r="D130" s="16">
        <v>455.79</v>
      </c>
      <c r="E130" s="17">
        <v>77.89</v>
      </c>
      <c r="F130" s="17">
        <f>D130-E130</f>
        <v>377.90000000000003</v>
      </c>
      <c r="G130" s="18">
        <v>60</v>
      </c>
      <c r="H130" s="18">
        <v>60</v>
      </c>
      <c r="I130" s="18">
        <v>20</v>
      </c>
      <c r="J130" s="18">
        <v>20</v>
      </c>
      <c r="K130" s="18">
        <v>20</v>
      </c>
      <c r="L130" s="18">
        <v>60</v>
      </c>
      <c r="M130" s="18">
        <v>60</v>
      </c>
      <c r="N130" s="18">
        <v>60</v>
      </c>
      <c r="O130" s="18">
        <f t="shared" si="42"/>
        <v>360</v>
      </c>
      <c r="P130" s="19">
        <f t="shared" si="43"/>
        <v>17.900000000000034</v>
      </c>
    </row>
    <row r="131" spans="1:16" s="23" customFormat="1" ht="19.5" customHeight="1">
      <c r="A131" s="20"/>
      <c r="B131" s="31"/>
      <c r="C131" s="15" t="s">
        <v>16</v>
      </c>
      <c r="D131" s="16">
        <v>2212.27</v>
      </c>
      <c r="E131" s="17"/>
      <c r="F131" s="17">
        <f>D131-E131</f>
        <v>2212.27</v>
      </c>
      <c r="G131" s="18"/>
      <c r="H131" s="18"/>
      <c r="I131" s="18"/>
      <c r="J131" s="18"/>
      <c r="K131" s="18"/>
      <c r="L131" s="18"/>
      <c r="M131" s="18">
        <v>110.61</v>
      </c>
      <c r="N131" s="18">
        <f>F131*0.05</f>
        <v>110.6135</v>
      </c>
      <c r="O131" s="18">
        <f t="shared" si="42"/>
        <v>221.2235</v>
      </c>
      <c r="P131" s="19">
        <f t="shared" si="43"/>
        <v>1991.0465</v>
      </c>
    </row>
    <row r="132" spans="1:16" s="23" customFormat="1" ht="12.75">
      <c r="A132" s="20"/>
      <c r="B132" s="25" t="s">
        <v>14</v>
      </c>
      <c r="C132" s="15"/>
      <c r="D132" s="27">
        <f aca="true" t="shared" si="48" ref="D132:N132">SUM(D129:D131)</f>
        <v>3119.5</v>
      </c>
      <c r="E132" s="28">
        <f t="shared" si="48"/>
        <v>143.8</v>
      </c>
      <c r="F132" s="28">
        <f t="shared" si="48"/>
        <v>2975.7</v>
      </c>
      <c r="G132" s="28">
        <f t="shared" si="48"/>
        <v>120</v>
      </c>
      <c r="H132" s="28">
        <f t="shared" si="48"/>
        <v>120</v>
      </c>
      <c r="I132" s="28">
        <f t="shared" si="48"/>
        <v>40</v>
      </c>
      <c r="J132" s="28">
        <f t="shared" si="48"/>
        <v>40</v>
      </c>
      <c r="K132" s="28">
        <f t="shared" si="48"/>
        <v>40</v>
      </c>
      <c r="L132" s="28">
        <f t="shared" si="48"/>
        <v>120</v>
      </c>
      <c r="M132" s="28">
        <f t="shared" si="48"/>
        <v>230.61</v>
      </c>
      <c r="N132" s="28">
        <f t="shared" si="48"/>
        <v>256.1435</v>
      </c>
      <c r="O132" s="36">
        <f t="shared" si="42"/>
        <v>966.7535</v>
      </c>
      <c r="P132" s="19">
        <f t="shared" si="43"/>
        <v>2008.9464999999998</v>
      </c>
    </row>
    <row r="133" spans="1:16" ht="12.75">
      <c r="A133" s="13"/>
      <c r="B133" s="25" t="s">
        <v>29</v>
      </c>
      <c r="C133" s="15"/>
      <c r="D133" s="27">
        <f aca="true" t="shared" si="49" ref="D133:N133">D132+D128+D124+D121+D118+D114+D111+D108+D106+D104+D101+D99+D97+D93+D91+D87</f>
        <v>43015.437999999995</v>
      </c>
      <c r="E133" s="28">
        <f t="shared" si="49"/>
        <v>3778.1489999999994</v>
      </c>
      <c r="F133" s="28">
        <f t="shared" si="49"/>
        <v>39237.289</v>
      </c>
      <c r="G133" s="28">
        <f t="shared" si="49"/>
        <v>2000</v>
      </c>
      <c r="H133" s="28">
        <f t="shared" si="49"/>
        <v>2000</v>
      </c>
      <c r="I133" s="28">
        <f t="shared" si="49"/>
        <v>745</v>
      </c>
      <c r="J133" s="28">
        <f t="shared" si="49"/>
        <v>745</v>
      </c>
      <c r="K133" s="28">
        <f t="shared" si="49"/>
        <v>745</v>
      </c>
      <c r="L133" s="28">
        <f t="shared" si="49"/>
        <v>1945.02</v>
      </c>
      <c r="M133" s="28">
        <f t="shared" si="49"/>
        <v>2826.4100000000003</v>
      </c>
      <c r="N133" s="28">
        <f t="shared" si="49"/>
        <v>3012.9680000000003</v>
      </c>
      <c r="O133" s="36">
        <f t="shared" si="42"/>
        <v>14019.398000000001</v>
      </c>
      <c r="P133" s="19">
        <f t="shared" si="43"/>
        <v>25217.890999999996</v>
      </c>
    </row>
    <row r="134" spans="1:16" ht="12.75">
      <c r="A134" s="37" t="s">
        <v>58</v>
      </c>
      <c r="B134" s="37"/>
      <c r="C134" s="15"/>
      <c r="D134" s="27">
        <v>118979.08411999998</v>
      </c>
      <c r="E134" s="27">
        <v>12946.829</v>
      </c>
      <c r="F134" s="27">
        <v>106032.25511999999</v>
      </c>
      <c r="G134" s="27">
        <v>5055</v>
      </c>
      <c r="H134" s="27">
        <v>5060</v>
      </c>
      <c r="I134" s="27">
        <v>1950</v>
      </c>
      <c r="J134" s="27">
        <v>1900</v>
      </c>
      <c r="K134" s="27">
        <v>1900</v>
      </c>
      <c r="L134" s="27">
        <v>5639.68</v>
      </c>
      <c r="M134" s="27">
        <v>7961.1265</v>
      </c>
      <c r="N134" s="27">
        <v>8016.059500000001</v>
      </c>
      <c r="O134" s="36">
        <v>37481.866</v>
      </c>
      <c r="P134" s="19">
        <v>68550.38911999998</v>
      </c>
    </row>
    <row r="135" spans="7:15" ht="12.75">
      <c r="G135" s="41"/>
      <c r="H135" s="42">
        <v>10115</v>
      </c>
      <c r="I135" s="42"/>
      <c r="J135" s="42"/>
      <c r="K135" s="42">
        <v>5750</v>
      </c>
      <c r="L135" s="42"/>
      <c r="M135" s="42"/>
      <c r="N135" s="42">
        <v>21616.866</v>
      </c>
      <c r="O135" s="42"/>
    </row>
    <row r="136" spans="7:15" ht="12.75">
      <c r="G136" s="41"/>
      <c r="H136" s="42"/>
      <c r="I136" s="42"/>
      <c r="J136" s="42"/>
      <c r="K136" s="42"/>
      <c r="L136" s="42"/>
      <c r="M136" s="42"/>
      <c r="N136" s="42"/>
      <c r="O136" s="42"/>
    </row>
    <row r="137" spans="7:15" ht="12.75">
      <c r="G137" s="41"/>
      <c r="H137" s="42"/>
      <c r="I137" s="42"/>
      <c r="J137" s="42"/>
      <c r="K137" s="42"/>
      <c r="L137" s="42"/>
      <c r="M137" s="42"/>
      <c r="N137" s="42"/>
      <c r="O137" s="42"/>
    </row>
    <row r="138" spans="7:15" ht="12.75">
      <c r="G138" s="41"/>
      <c r="H138" s="42"/>
      <c r="I138" s="42"/>
      <c r="J138" s="42"/>
      <c r="K138" s="42"/>
      <c r="L138" s="42"/>
      <c r="M138" s="42"/>
      <c r="N138" s="42"/>
      <c r="O138" s="42"/>
    </row>
    <row r="139" spans="7:15" ht="12.75">
      <c r="G139" s="41"/>
      <c r="H139" s="42"/>
      <c r="I139" s="42"/>
      <c r="J139" s="42"/>
      <c r="K139" s="42"/>
      <c r="L139" s="42"/>
      <c r="M139" s="42"/>
      <c r="N139" s="42"/>
      <c r="O139" s="42"/>
    </row>
    <row r="140" spans="7:15" ht="12.75">
      <c r="G140" s="41"/>
      <c r="H140" s="42"/>
      <c r="I140" s="42"/>
      <c r="J140" s="42"/>
      <c r="K140" s="42"/>
      <c r="L140" s="42"/>
      <c r="M140" s="42"/>
      <c r="N140" s="42"/>
      <c r="O140" s="42"/>
    </row>
    <row r="141" spans="7:15" ht="12.75">
      <c r="G141" s="41"/>
      <c r="H141" s="42"/>
      <c r="I141" s="42"/>
      <c r="J141" s="42"/>
      <c r="K141" s="42"/>
      <c r="L141" s="42"/>
      <c r="M141" s="42"/>
      <c r="N141" s="42"/>
      <c r="O141" s="42"/>
    </row>
    <row r="142" spans="7:15" ht="12.75">
      <c r="G142" s="41"/>
      <c r="H142" s="42"/>
      <c r="I142" s="42"/>
      <c r="J142" s="42"/>
      <c r="K142" s="42"/>
      <c r="L142" s="42"/>
      <c r="M142" s="42"/>
      <c r="N142" s="42"/>
      <c r="O142" s="42"/>
    </row>
    <row r="143" spans="7:15" ht="12.75">
      <c r="G143" s="41"/>
      <c r="H143" s="42"/>
      <c r="I143" s="42"/>
      <c r="J143" s="42"/>
      <c r="K143" s="42"/>
      <c r="L143" s="42"/>
      <c r="M143" s="42"/>
      <c r="N143" s="42"/>
      <c r="O143" s="42"/>
    </row>
    <row r="144" spans="7:15" ht="12.75">
      <c r="G144" s="41"/>
      <c r="H144" s="42"/>
      <c r="I144" s="42"/>
      <c r="J144" s="42"/>
      <c r="K144" s="42"/>
      <c r="L144" s="42"/>
      <c r="M144" s="42"/>
      <c r="N144" s="42"/>
      <c r="O144" s="42"/>
    </row>
    <row r="145" spans="7:15" ht="12.75">
      <c r="G145" s="41"/>
      <c r="H145" s="42"/>
      <c r="I145" s="42"/>
      <c r="J145" s="42"/>
      <c r="K145" s="42"/>
      <c r="L145" s="42"/>
      <c r="M145" s="42"/>
      <c r="N145" s="42"/>
      <c r="O145" s="42"/>
    </row>
    <row r="146" spans="7:15" ht="12.75">
      <c r="G146" s="41"/>
      <c r="H146" s="42"/>
      <c r="I146" s="42"/>
      <c r="J146" s="42"/>
      <c r="K146" s="42"/>
      <c r="L146" s="42"/>
      <c r="M146" s="42"/>
      <c r="N146" s="42"/>
      <c r="O146" s="42"/>
    </row>
    <row r="147" spans="7:15" ht="12.75">
      <c r="G147" s="41"/>
      <c r="H147" s="42"/>
      <c r="I147" s="42"/>
      <c r="J147" s="42"/>
      <c r="K147" s="42"/>
      <c r="L147" s="42"/>
      <c r="M147" s="42"/>
      <c r="N147" s="42"/>
      <c r="O147" s="42"/>
    </row>
    <row r="148" spans="7:15" ht="12.75">
      <c r="G148" s="41"/>
      <c r="H148" s="42"/>
      <c r="I148" s="42"/>
      <c r="J148" s="42"/>
      <c r="K148" s="42"/>
      <c r="L148" s="42"/>
      <c r="M148" s="42"/>
      <c r="N148" s="42"/>
      <c r="O148" s="42"/>
    </row>
    <row r="149" spans="7:15" ht="12.75">
      <c r="G149" s="41"/>
      <c r="H149" s="42"/>
      <c r="I149" s="42"/>
      <c r="J149" s="42"/>
      <c r="K149" s="42"/>
      <c r="L149" s="42"/>
      <c r="M149" s="42"/>
      <c r="N149" s="42"/>
      <c r="O149" s="42"/>
    </row>
    <row r="150" spans="7:15" ht="12.75">
      <c r="G150" s="41"/>
      <c r="H150" s="42"/>
      <c r="I150" s="42"/>
      <c r="J150" s="42"/>
      <c r="K150" s="42"/>
      <c r="L150" s="42"/>
      <c r="M150" s="42"/>
      <c r="N150" s="42"/>
      <c r="O150" s="42"/>
    </row>
    <row r="151" spans="7:15" ht="12.75">
      <c r="G151" s="41"/>
      <c r="H151" s="42"/>
      <c r="I151" s="42"/>
      <c r="J151" s="42"/>
      <c r="K151" s="42"/>
      <c r="L151" s="42"/>
      <c r="M151" s="42"/>
      <c r="N151" s="42"/>
      <c r="O151" s="42"/>
    </row>
    <row r="152" spans="7:15" ht="12.75">
      <c r="G152" s="41"/>
      <c r="H152" s="42"/>
      <c r="I152" s="42"/>
      <c r="J152" s="42"/>
      <c r="K152" s="42"/>
      <c r="L152" s="42"/>
      <c r="M152" s="42"/>
      <c r="N152" s="42"/>
      <c r="O152" s="42"/>
    </row>
    <row r="153" spans="7:15" ht="12.75">
      <c r="G153" s="41"/>
      <c r="H153" s="42"/>
      <c r="I153" s="42"/>
      <c r="J153" s="42"/>
      <c r="K153" s="42"/>
      <c r="L153" s="42"/>
      <c r="M153" s="42"/>
      <c r="N153" s="42"/>
      <c r="O153" s="42"/>
    </row>
    <row r="154" spans="7:15" ht="12.75">
      <c r="G154" s="41"/>
      <c r="H154" s="42"/>
      <c r="I154" s="42"/>
      <c r="J154" s="42"/>
      <c r="K154" s="42"/>
      <c r="L154" s="42"/>
      <c r="M154" s="42"/>
      <c r="N154" s="42"/>
      <c r="O154" s="42"/>
    </row>
    <row r="155" spans="7:15" ht="12.75">
      <c r="G155" s="41"/>
      <c r="H155" s="42"/>
      <c r="I155" s="42"/>
      <c r="J155" s="42"/>
      <c r="K155" s="42"/>
      <c r="L155" s="42"/>
      <c r="M155" s="42"/>
      <c r="N155" s="42"/>
      <c r="O155" s="42"/>
    </row>
    <row r="156" spans="7:15" ht="12.75">
      <c r="G156" s="41"/>
      <c r="H156" s="42"/>
      <c r="I156" s="42"/>
      <c r="J156" s="42"/>
      <c r="K156" s="42"/>
      <c r="L156" s="42"/>
      <c r="M156" s="42"/>
      <c r="N156" s="42"/>
      <c r="O156" s="42"/>
    </row>
    <row r="157" spans="7:15" ht="12.75">
      <c r="G157" s="41"/>
      <c r="H157" s="42"/>
      <c r="I157" s="42"/>
      <c r="J157" s="42"/>
      <c r="K157" s="42"/>
      <c r="L157" s="42"/>
      <c r="M157" s="42"/>
      <c r="N157" s="42"/>
      <c r="O157" s="42"/>
    </row>
    <row r="158" spans="7:15" ht="12.75">
      <c r="G158" s="41"/>
      <c r="H158" s="42"/>
      <c r="I158" s="42"/>
      <c r="J158" s="42"/>
      <c r="K158" s="42"/>
      <c r="L158" s="42"/>
      <c r="M158" s="42"/>
      <c r="N158" s="42"/>
      <c r="O158" s="42"/>
    </row>
    <row r="159" spans="7:15" ht="12.75">
      <c r="G159" s="41"/>
      <c r="H159" s="42"/>
      <c r="I159" s="42"/>
      <c r="J159" s="42"/>
      <c r="K159" s="42"/>
      <c r="L159" s="42"/>
      <c r="M159" s="42"/>
      <c r="N159" s="42"/>
      <c r="O159" s="42"/>
    </row>
    <row r="160" spans="7:15" ht="12.75">
      <c r="G160" s="41"/>
      <c r="H160" s="42"/>
      <c r="I160" s="42"/>
      <c r="J160" s="42"/>
      <c r="K160" s="42"/>
      <c r="L160" s="42"/>
      <c r="M160" s="42"/>
      <c r="N160" s="42"/>
      <c r="O160" s="42"/>
    </row>
    <row r="161" spans="7:15" ht="12.75">
      <c r="G161" s="41"/>
      <c r="H161" s="42"/>
      <c r="I161" s="42"/>
      <c r="J161" s="42"/>
      <c r="K161" s="42"/>
      <c r="L161" s="42"/>
      <c r="M161" s="42"/>
      <c r="N161" s="42"/>
      <c r="O161" s="42"/>
    </row>
    <row r="162" spans="7:15" ht="12.75">
      <c r="G162" s="41"/>
      <c r="H162" s="42"/>
      <c r="I162" s="42"/>
      <c r="J162" s="42"/>
      <c r="K162" s="42"/>
      <c r="L162" s="42"/>
      <c r="M162" s="42"/>
      <c r="N162" s="42"/>
      <c r="O162" s="42"/>
    </row>
    <row r="163" spans="7:15" ht="12.75">
      <c r="G163" s="41"/>
      <c r="H163" s="42"/>
      <c r="I163" s="42"/>
      <c r="J163" s="42"/>
      <c r="K163" s="42"/>
      <c r="L163" s="42"/>
      <c r="M163" s="42"/>
      <c r="N163" s="42"/>
      <c r="O163" s="42"/>
    </row>
    <row r="164" spans="7:15" ht="12.75">
      <c r="G164" s="41"/>
      <c r="H164" s="42"/>
      <c r="I164" s="42"/>
      <c r="J164" s="42"/>
      <c r="K164" s="42"/>
      <c r="L164" s="42"/>
      <c r="M164" s="42"/>
      <c r="N164" s="42"/>
      <c r="O164" s="42"/>
    </row>
    <row r="165" spans="7:15" ht="12.75">
      <c r="G165" s="41"/>
      <c r="H165" s="42"/>
      <c r="I165" s="42"/>
      <c r="J165" s="42"/>
      <c r="K165" s="42"/>
      <c r="L165" s="42"/>
      <c r="M165" s="42"/>
      <c r="N165" s="42"/>
      <c r="O165" s="42"/>
    </row>
    <row r="166" spans="7:15" ht="12.75">
      <c r="G166" s="41"/>
      <c r="H166" s="42"/>
      <c r="I166" s="42"/>
      <c r="J166" s="42"/>
      <c r="K166" s="42"/>
      <c r="L166" s="42"/>
      <c r="M166" s="42"/>
      <c r="N166" s="42"/>
      <c r="O166" s="42"/>
    </row>
    <row r="167" spans="7:15" ht="12.75">
      <c r="G167" s="41"/>
      <c r="H167" s="42"/>
      <c r="I167" s="42"/>
      <c r="J167" s="42"/>
      <c r="K167" s="42"/>
      <c r="L167" s="42"/>
      <c r="M167" s="42"/>
      <c r="N167" s="42"/>
      <c r="O167" s="42"/>
    </row>
    <row r="168" spans="7:15" ht="12.75">
      <c r="G168" s="41"/>
      <c r="H168" s="42"/>
      <c r="I168" s="42"/>
      <c r="J168" s="42"/>
      <c r="K168" s="42"/>
      <c r="L168" s="42"/>
      <c r="M168" s="42"/>
      <c r="N168" s="42"/>
      <c r="O168" s="42"/>
    </row>
    <row r="169" spans="7:15" ht="12.75">
      <c r="G169" s="41"/>
      <c r="H169" s="42"/>
      <c r="I169" s="42"/>
      <c r="J169" s="42"/>
      <c r="K169" s="42"/>
      <c r="L169" s="42"/>
      <c r="M169" s="42"/>
      <c r="N169" s="42"/>
      <c r="O169" s="42"/>
    </row>
    <row r="170" spans="7:15" ht="12.75">
      <c r="G170" s="41"/>
      <c r="H170" s="42"/>
      <c r="I170" s="42"/>
      <c r="J170" s="42"/>
      <c r="K170" s="42"/>
      <c r="L170" s="42"/>
      <c r="M170" s="42"/>
      <c r="N170" s="42"/>
      <c r="O170" s="42"/>
    </row>
    <row r="171" spans="7:15" ht="12.75">
      <c r="G171" s="41"/>
      <c r="H171" s="42"/>
      <c r="I171" s="42"/>
      <c r="J171" s="42"/>
      <c r="K171" s="42"/>
      <c r="L171" s="42"/>
      <c r="M171" s="42"/>
      <c r="N171" s="42"/>
      <c r="O171" s="42"/>
    </row>
    <row r="172" spans="7:15" ht="12.75">
      <c r="G172" s="41"/>
      <c r="H172" s="42"/>
      <c r="I172" s="42"/>
      <c r="J172" s="42"/>
      <c r="K172" s="42"/>
      <c r="L172" s="42"/>
      <c r="M172" s="42"/>
      <c r="N172" s="42"/>
      <c r="O172" s="42"/>
    </row>
    <row r="173" spans="7:15" ht="12.75">
      <c r="G173" s="41"/>
      <c r="H173" s="42"/>
      <c r="I173" s="42"/>
      <c r="J173" s="42"/>
      <c r="K173" s="42"/>
      <c r="L173" s="42"/>
      <c r="M173" s="42"/>
      <c r="N173" s="42"/>
      <c r="O173" s="42"/>
    </row>
    <row r="174" spans="7:15" ht="12.75">
      <c r="G174" s="41"/>
      <c r="H174" s="42"/>
      <c r="I174" s="42"/>
      <c r="J174" s="42"/>
      <c r="K174" s="42"/>
      <c r="L174" s="42"/>
      <c r="M174" s="42"/>
      <c r="N174" s="42"/>
      <c r="O174" s="42"/>
    </row>
    <row r="175" spans="7:15" ht="12.75">
      <c r="G175" s="41"/>
      <c r="H175" s="42"/>
      <c r="I175" s="42"/>
      <c r="J175" s="42"/>
      <c r="K175" s="42"/>
      <c r="L175" s="42"/>
      <c r="M175" s="42"/>
      <c r="N175" s="42"/>
      <c r="O175" s="42"/>
    </row>
    <row r="176" spans="7:15" ht="12.75">
      <c r="G176" s="41"/>
      <c r="H176" s="42"/>
      <c r="I176" s="42"/>
      <c r="J176" s="42"/>
      <c r="K176" s="42"/>
      <c r="L176" s="42"/>
      <c r="M176" s="42"/>
      <c r="N176" s="42"/>
      <c r="O176" s="42"/>
    </row>
    <row r="177" spans="7:15" ht="12.75">
      <c r="G177" s="41"/>
      <c r="H177" s="42"/>
      <c r="I177" s="42"/>
      <c r="J177" s="42"/>
      <c r="K177" s="42"/>
      <c r="L177" s="42"/>
      <c r="M177" s="42"/>
      <c r="N177" s="42"/>
      <c r="O177" s="42"/>
    </row>
    <row r="178" spans="7:15" ht="12.75">
      <c r="G178" s="41"/>
      <c r="H178" s="42"/>
      <c r="I178" s="42"/>
      <c r="J178" s="42"/>
      <c r="K178" s="42"/>
      <c r="L178" s="42"/>
      <c r="M178" s="42"/>
      <c r="N178" s="42"/>
      <c r="O178" s="42"/>
    </row>
    <row r="179" spans="7:15" ht="12.75">
      <c r="G179" s="41"/>
      <c r="H179" s="42"/>
      <c r="I179" s="42"/>
      <c r="J179" s="42"/>
      <c r="K179" s="42"/>
      <c r="L179" s="42"/>
      <c r="M179" s="42"/>
      <c r="N179" s="42"/>
      <c r="O179" s="42"/>
    </row>
    <row r="180" spans="7:15" ht="12.75">
      <c r="G180" s="41"/>
      <c r="H180" s="42"/>
      <c r="I180" s="42"/>
      <c r="J180" s="42"/>
      <c r="K180" s="42"/>
      <c r="L180" s="42"/>
      <c r="M180" s="42"/>
      <c r="N180" s="42"/>
      <c r="O180" s="42"/>
    </row>
    <row r="181" spans="7:15" ht="12.75">
      <c r="G181" s="41"/>
      <c r="H181" s="42"/>
      <c r="I181" s="42"/>
      <c r="J181" s="42"/>
      <c r="K181" s="42"/>
      <c r="L181" s="42"/>
      <c r="M181" s="42"/>
      <c r="N181" s="42"/>
      <c r="O181" s="42"/>
    </row>
    <row r="182" spans="7:15" ht="12.75">
      <c r="G182" s="41"/>
      <c r="H182" s="42"/>
      <c r="I182" s="42"/>
      <c r="J182" s="42"/>
      <c r="K182" s="42"/>
      <c r="L182" s="42"/>
      <c r="M182" s="42"/>
      <c r="N182" s="42"/>
      <c r="O182" s="42"/>
    </row>
    <row r="183" spans="7:15" ht="12.75">
      <c r="G183" s="41"/>
      <c r="H183" s="42"/>
      <c r="I183" s="42"/>
      <c r="J183" s="42"/>
      <c r="K183" s="42"/>
      <c r="L183" s="42"/>
      <c r="M183" s="42"/>
      <c r="N183" s="42"/>
      <c r="O183" s="42"/>
    </row>
    <row r="184" spans="7:15" ht="12.75">
      <c r="G184" s="41"/>
      <c r="H184" s="42"/>
      <c r="I184" s="42"/>
      <c r="J184" s="42"/>
      <c r="K184" s="42"/>
      <c r="L184" s="42"/>
      <c r="M184" s="42"/>
      <c r="N184" s="42"/>
      <c r="O184" s="42"/>
    </row>
    <row r="185" spans="7:15" ht="12.75">
      <c r="G185" s="41"/>
      <c r="H185" s="42"/>
      <c r="I185" s="42"/>
      <c r="J185" s="42"/>
      <c r="K185" s="42"/>
      <c r="L185" s="42"/>
      <c r="M185" s="42"/>
      <c r="N185" s="42"/>
      <c r="O185" s="42"/>
    </row>
    <row r="186" spans="7:15" ht="12.75">
      <c r="G186" s="41"/>
      <c r="H186" s="42"/>
      <c r="I186" s="42"/>
      <c r="J186" s="42"/>
      <c r="K186" s="42"/>
      <c r="L186" s="42"/>
      <c r="M186" s="42"/>
      <c r="N186" s="42"/>
      <c r="O186" s="42"/>
    </row>
    <row r="187" spans="7:15" ht="12.75">
      <c r="G187" s="41"/>
      <c r="H187" s="42"/>
      <c r="I187" s="42"/>
      <c r="J187" s="42"/>
      <c r="K187" s="42"/>
      <c r="L187" s="42"/>
      <c r="M187" s="42"/>
      <c r="N187" s="42"/>
      <c r="O187" s="42"/>
    </row>
    <row r="188" spans="7:15" ht="12.75">
      <c r="G188" s="41"/>
      <c r="H188" s="42"/>
      <c r="I188" s="42"/>
      <c r="J188" s="42"/>
      <c r="K188" s="42"/>
      <c r="L188" s="42"/>
      <c r="M188" s="42"/>
      <c r="N188" s="42"/>
      <c r="O188" s="42"/>
    </row>
    <row r="189" spans="7:15" ht="12.75">
      <c r="G189" s="41"/>
      <c r="H189" s="42"/>
      <c r="I189" s="42"/>
      <c r="J189" s="42"/>
      <c r="K189" s="42"/>
      <c r="L189" s="42"/>
      <c r="M189" s="42"/>
      <c r="N189" s="42"/>
      <c r="O189" s="42"/>
    </row>
    <row r="190" spans="7:15" ht="12.75">
      <c r="G190" s="41"/>
      <c r="H190" s="42"/>
      <c r="I190" s="42"/>
      <c r="J190" s="42"/>
      <c r="K190" s="42"/>
      <c r="L190" s="42"/>
      <c r="M190" s="42"/>
      <c r="N190" s="42"/>
      <c r="O190" s="42"/>
    </row>
    <row r="191" spans="7:15" ht="12.75">
      <c r="G191" s="41"/>
      <c r="H191" s="42"/>
      <c r="I191" s="42"/>
      <c r="J191" s="42"/>
      <c r="K191" s="42"/>
      <c r="L191" s="42"/>
      <c r="M191" s="42"/>
      <c r="N191" s="42"/>
      <c r="O191" s="42"/>
    </row>
    <row r="192" spans="7:15" ht="12.75">
      <c r="G192" s="41"/>
      <c r="H192" s="42"/>
      <c r="I192" s="42"/>
      <c r="J192" s="42"/>
      <c r="K192" s="42"/>
      <c r="L192" s="42"/>
      <c r="M192" s="42"/>
      <c r="N192" s="42"/>
      <c r="O192" s="42"/>
    </row>
    <row r="193" spans="7:15" ht="12.75">
      <c r="G193" s="41"/>
      <c r="H193" s="42"/>
      <c r="I193" s="42"/>
      <c r="J193" s="42"/>
      <c r="K193" s="42"/>
      <c r="L193" s="42"/>
      <c r="M193" s="42"/>
      <c r="N193" s="42"/>
      <c r="O193" s="42"/>
    </row>
    <row r="194" spans="7:15" ht="12.75">
      <c r="G194" s="41"/>
      <c r="H194" s="42"/>
      <c r="I194" s="42"/>
      <c r="J194" s="42"/>
      <c r="K194" s="42"/>
      <c r="L194" s="42"/>
      <c r="M194" s="42"/>
      <c r="N194" s="42"/>
      <c r="O194" s="42"/>
    </row>
    <row r="195" spans="7:15" ht="12.75">
      <c r="G195" s="41"/>
      <c r="H195" s="42"/>
      <c r="I195" s="42"/>
      <c r="J195" s="42"/>
      <c r="K195" s="42"/>
      <c r="L195" s="42"/>
      <c r="M195" s="42"/>
      <c r="N195" s="42"/>
      <c r="O195" s="42"/>
    </row>
    <row r="196" spans="7:15" ht="12.75">
      <c r="G196" s="41"/>
      <c r="H196" s="42"/>
      <c r="I196" s="42"/>
      <c r="J196" s="42"/>
      <c r="K196" s="42"/>
      <c r="L196" s="42"/>
      <c r="M196" s="42"/>
      <c r="N196" s="42"/>
      <c r="O196" s="42"/>
    </row>
    <row r="197" spans="7:15" ht="12.75">
      <c r="G197" s="41"/>
      <c r="H197" s="42"/>
      <c r="I197" s="42"/>
      <c r="J197" s="42"/>
      <c r="K197" s="42"/>
      <c r="L197" s="42"/>
      <c r="M197" s="42"/>
      <c r="N197" s="42"/>
      <c r="O197" s="42"/>
    </row>
    <row r="198" spans="7:15" ht="12.75">
      <c r="G198" s="41"/>
      <c r="H198" s="42"/>
      <c r="I198" s="42"/>
      <c r="J198" s="42"/>
      <c r="K198" s="42"/>
      <c r="L198" s="42"/>
      <c r="M198" s="42"/>
      <c r="N198" s="42"/>
      <c r="O198" s="42"/>
    </row>
    <row r="199" spans="7:15" ht="12.75">
      <c r="G199" s="41"/>
      <c r="H199" s="42"/>
      <c r="I199" s="42"/>
      <c r="J199" s="42"/>
      <c r="K199" s="42"/>
      <c r="L199" s="42"/>
      <c r="M199" s="42"/>
      <c r="N199" s="42"/>
      <c r="O199" s="42"/>
    </row>
    <row r="200" spans="7:15" ht="12.75">
      <c r="G200" s="41"/>
      <c r="H200" s="42"/>
      <c r="I200" s="42"/>
      <c r="J200" s="42"/>
      <c r="K200" s="42"/>
      <c r="L200" s="42"/>
      <c r="M200" s="42"/>
      <c r="N200" s="42"/>
      <c r="O200" s="42"/>
    </row>
    <row r="201" spans="7:15" ht="12.75">
      <c r="G201" s="41"/>
      <c r="H201" s="42"/>
      <c r="I201" s="42"/>
      <c r="J201" s="42"/>
      <c r="K201" s="42"/>
      <c r="L201" s="42"/>
      <c r="M201" s="42"/>
      <c r="N201" s="42"/>
      <c r="O201" s="42"/>
    </row>
    <row r="202" spans="7:15" ht="12.75">
      <c r="G202" s="41"/>
      <c r="H202" s="42"/>
      <c r="I202" s="42"/>
      <c r="J202" s="42"/>
      <c r="K202" s="42"/>
      <c r="L202" s="42"/>
      <c r="M202" s="42"/>
      <c r="N202" s="42"/>
      <c r="O202" s="42"/>
    </row>
    <row r="203" spans="7:15" ht="12.75">
      <c r="G203" s="41"/>
      <c r="H203" s="42"/>
      <c r="I203" s="42"/>
      <c r="J203" s="42"/>
      <c r="K203" s="42"/>
      <c r="L203" s="42"/>
      <c r="M203" s="42"/>
      <c r="N203" s="42"/>
      <c r="O203" s="42"/>
    </row>
    <row r="204" spans="7:15" ht="12.75">
      <c r="G204" s="41"/>
      <c r="H204" s="42"/>
      <c r="I204" s="42"/>
      <c r="J204" s="42"/>
      <c r="K204" s="42"/>
      <c r="L204" s="42"/>
      <c r="M204" s="42"/>
      <c r="N204" s="42"/>
      <c r="O204" s="42"/>
    </row>
    <row r="205" spans="7:15" ht="12.75">
      <c r="G205" s="41"/>
      <c r="H205" s="42"/>
      <c r="I205" s="42"/>
      <c r="J205" s="42"/>
      <c r="K205" s="42"/>
      <c r="L205" s="42"/>
      <c r="M205" s="42"/>
      <c r="N205" s="42"/>
      <c r="O205" s="42"/>
    </row>
    <row r="206" spans="7:15" ht="12.75">
      <c r="G206" s="41"/>
      <c r="H206" s="42"/>
      <c r="I206" s="42"/>
      <c r="J206" s="42"/>
      <c r="K206" s="42"/>
      <c r="L206" s="42"/>
      <c r="M206" s="42"/>
      <c r="N206" s="42"/>
      <c r="O206" s="42"/>
    </row>
    <row r="207" spans="7:15" ht="12.75">
      <c r="G207" s="41"/>
      <c r="H207" s="42"/>
      <c r="I207" s="42"/>
      <c r="J207" s="42"/>
      <c r="K207" s="42"/>
      <c r="L207" s="42"/>
      <c r="M207" s="42"/>
      <c r="N207" s="42"/>
      <c r="O207" s="42"/>
    </row>
    <row r="208" spans="7:15" ht="12.75">
      <c r="G208" s="41"/>
      <c r="H208" s="42"/>
      <c r="I208" s="42"/>
      <c r="J208" s="42"/>
      <c r="K208" s="42"/>
      <c r="L208" s="42"/>
      <c r="M208" s="42"/>
      <c r="N208" s="42"/>
      <c r="O208" s="42"/>
    </row>
    <row r="209" spans="7:15" ht="12.75">
      <c r="G209" s="41"/>
      <c r="H209" s="42"/>
      <c r="I209" s="42"/>
      <c r="J209" s="42"/>
      <c r="K209" s="42"/>
      <c r="L209" s="42"/>
      <c r="M209" s="42"/>
      <c r="N209" s="42"/>
      <c r="O209" s="42"/>
    </row>
    <row r="210" spans="7:15" ht="12.75">
      <c r="G210" s="41"/>
      <c r="H210" s="42"/>
      <c r="I210" s="42"/>
      <c r="J210" s="42"/>
      <c r="K210" s="42"/>
      <c r="L210" s="42"/>
      <c r="M210" s="42"/>
      <c r="N210" s="42"/>
      <c r="O210" s="42"/>
    </row>
    <row r="211" spans="7:15" ht="12.75">
      <c r="G211" s="41"/>
      <c r="H211" s="42"/>
      <c r="I211" s="42"/>
      <c r="J211" s="42"/>
      <c r="K211" s="42"/>
      <c r="L211" s="42"/>
      <c r="M211" s="42"/>
      <c r="N211" s="42"/>
      <c r="O211" s="42"/>
    </row>
    <row r="212" spans="7:15" ht="12.75">
      <c r="G212" s="41"/>
      <c r="H212" s="42"/>
      <c r="I212" s="42"/>
      <c r="J212" s="42"/>
      <c r="K212" s="42"/>
      <c r="L212" s="42"/>
      <c r="M212" s="42"/>
      <c r="N212" s="42"/>
      <c r="O212" s="42"/>
    </row>
    <row r="213" spans="7:15" ht="12.75">
      <c r="G213" s="41"/>
      <c r="H213" s="42"/>
      <c r="I213" s="42"/>
      <c r="J213" s="42"/>
      <c r="K213" s="42"/>
      <c r="L213" s="42"/>
      <c r="M213" s="42"/>
      <c r="N213" s="42"/>
      <c r="O213" s="42"/>
    </row>
    <row r="214" spans="7:15" ht="12.75">
      <c r="G214" s="41"/>
      <c r="H214" s="42"/>
      <c r="I214" s="42"/>
      <c r="J214" s="42"/>
      <c r="K214" s="42"/>
      <c r="L214" s="42"/>
      <c r="M214" s="42"/>
      <c r="N214" s="42"/>
      <c r="O214" s="42"/>
    </row>
    <row r="215" spans="7:15" ht="12.75">
      <c r="G215" s="41"/>
      <c r="H215" s="42"/>
      <c r="I215" s="42"/>
      <c r="J215" s="42"/>
      <c r="K215" s="42"/>
      <c r="L215" s="42"/>
      <c r="M215" s="42"/>
      <c r="N215" s="42"/>
      <c r="O215" s="42"/>
    </row>
    <row r="216" spans="7:15" ht="12.75">
      <c r="G216" s="41"/>
      <c r="H216" s="42"/>
      <c r="I216" s="42"/>
      <c r="J216" s="42"/>
      <c r="K216" s="42"/>
      <c r="L216" s="42"/>
      <c r="M216" s="42"/>
      <c r="N216" s="42"/>
      <c r="O216" s="42"/>
    </row>
    <row r="217" spans="7:15" ht="12.75">
      <c r="G217" s="41"/>
      <c r="H217" s="42"/>
      <c r="I217" s="42"/>
      <c r="J217" s="42"/>
      <c r="K217" s="42"/>
      <c r="L217" s="42"/>
      <c r="M217" s="42"/>
      <c r="N217" s="42"/>
      <c r="O217" s="42"/>
    </row>
    <row r="218" spans="7:15" ht="12.75">
      <c r="G218" s="41"/>
      <c r="H218" s="42"/>
      <c r="I218" s="42"/>
      <c r="J218" s="42"/>
      <c r="K218" s="42"/>
      <c r="L218" s="42"/>
      <c r="M218" s="42"/>
      <c r="N218" s="42"/>
      <c r="O218" s="42"/>
    </row>
    <row r="219" spans="7:15" ht="12.75">
      <c r="G219" s="41"/>
      <c r="H219" s="42"/>
      <c r="I219" s="42"/>
      <c r="J219" s="42"/>
      <c r="K219" s="42"/>
      <c r="L219" s="42"/>
      <c r="M219" s="42"/>
      <c r="N219" s="42"/>
      <c r="O219" s="42"/>
    </row>
    <row r="220" spans="7:15" ht="12.75">
      <c r="G220" s="41"/>
      <c r="H220" s="42"/>
      <c r="I220" s="42"/>
      <c r="J220" s="42"/>
      <c r="K220" s="42"/>
      <c r="L220" s="42"/>
      <c r="M220" s="42"/>
      <c r="N220" s="42"/>
      <c r="O220" s="42"/>
    </row>
    <row r="221" spans="7:15" ht="12.75">
      <c r="G221" s="41"/>
      <c r="H221" s="42"/>
      <c r="I221" s="42"/>
      <c r="J221" s="42"/>
      <c r="K221" s="42"/>
      <c r="L221" s="42"/>
      <c r="M221" s="42"/>
      <c r="N221" s="42"/>
      <c r="O221" s="42"/>
    </row>
    <row r="222" spans="7:15" ht="12.75">
      <c r="G222" s="41"/>
      <c r="H222" s="42"/>
      <c r="I222" s="42"/>
      <c r="J222" s="42"/>
      <c r="K222" s="42"/>
      <c r="L222" s="42"/>
      <c r="M222" s="42"/>
      <c r="N222" s="42"/>
      <c r="O222" s="42"/>
    </row>
    <row r="223" spans="7:15" ht="12.75">
      <c r="G223" s="41"/>
      <c r="H223" s="42"/>
      <c r="I223" s="42"/>
      <c r="J223" s="42"/>
      <c r="K223" s="42"/>
      <c r="L223" s="42"/>
      <c r="M223" s="42"/>
      <c r="N223" s="42"/>
      <c r="O223" s="42"/>
    </row>
    <row r="224" spans="7:15" ht="12.75">
      <c r="G224" s="41"/>
      <c r="H224" s="42"/>
      <c r="I224" s="42"/>
      <c r="J224" s="42"/>
      <c r="K224" s="42"/>
      <c r="L224" s="42"/>
      <c r="M224" s="42"/>
      <c r="N224" s="42"/>
      <c r="O224" s="42"/>
    </row>
    <row r="225" spans="7:15" ht="12.75">
      <c r="G225" s="41"/>
      <c r="H225" s="42"/>
      <c r="I225" s="42"/>
      <c r="J225" s="42"/>
      <c r="K225" s="42"/>
      <c r="L225" s="42"/>
      <c r="M225" s="42"/>
      <c r="N225" s="42"/>
      <c r="O225" s="42"/>
    </row>
    <row r="226" spans="7:15" ht="12.75">
      <c r="G226" s="41"/>
      <c r="H226" s="42"/>
      <c r="I226" s="42"/>
      <c r="J226" s="42"/>
      <c r="K226" s="42"/>
      <c r="L226" s="42"/>
      <c r="M226" s="42"/>
      <c r="N226" s="42"/>
      <c r="O226" s="42"/>
    </row>
    <row r="227" spans="7:15" ht="12.75">
      <c r="G227" s="41"/>
      <c r="H227" s="42"/>
      <c r="I227" s="42"/>
      <c r="J227" s="42"/>
      <c r="K227" s="42"/>
      <c r="L227" s="42"/>
      <c r="M227" s="42"/>
      <c r="N227" s="42"/>
      <c r="O227" s="42"/>
    </row>
    <row r="228" spans="7:15" ht="12.75">
      <c r="G228" s="41"/>
      <c r="H228" s="42"/>
      <c r="I228" s="42"/>
      <c r="J228" s="42"/>
      <c r="K228" s="42"/>
      <c r="L228" s="42"/>
      <c r="M228" s="42"/>
      <c r="N228" s="42"/>
      <c r="O228" s="42"/>
    </row>
    <row r="229" spans="7:15" ht="12.75">
      <c r="G229" s="41"/>
      <c r="H229" s="42"/>
      <c r="I229" s="42"/>
      <c r="J229" s="42"/>
      <c r="K229" s="42"/>
      <c r="L229" s="42"/>
      <c r="M229" s="42"/>
      <c r="N229" s="42"/>
      <c r="O229" s="42"/>
    </row>
    <row r="230" spans="7:15" ht="12.75">
      <c r="G230" s="41"/>
      <c r="H230" s="42"/>
      <c r="I230" s="42"/>
      <c r="J230" s="42"/>
      <c r="K230" s="42"/>
      <c r="L230" s="42"/>
      <c r="M230" s="42"/>
      <c r="N230" s="42"/>
      <c r="O230" s="42"/>
    </row>
    <row r="231" spans="7:15" ht="12.75">
      <c r="G231" s="41"/>
      <c r="H231" s="42"/>
      <c r="I231" s="42"/>
      <c r="J231" s="42"/>
      <c r="K231" s="42"/>
      <c r="L231" s="42"/>
      <c r="M231" s="42"/>
      <c r="N231" s="42"/>
      <c r="O231" s="42"/>
    </row>
    <row r="232" spans="7:15" ht="12.75">
      <c r="G232" s="41"/>
      <c r="H232" s="42"/>
      <c r="I232" s="42"/>
      <c r="J232" s="42"/>
      <c r="K232" s="42"/>
      <c r="L232" s="42"/>
      <c r="M232" s="42"/>
      <c r="N232" s="42"/>
      <c r="O232" s="42"/>
    </row>
    <row r="233" spans="7:15" ht="12.75">
      <c r="G233" s="41"/>
      <c r="H233" s="42"/>
      <c r="I233" s="42"/>
      <c r="J233" s="42"/>
      <c r="K233" s="42"/>
      <c r="L233" s="42"/>
      <c r="M233" s="42"/>
      <c r="N233" s="42"/>
      <c r="O233" s="42"/>
    </row>
    <row r="234" spans="7:15" ht="12.75">
      <c r="G234" s="41"/>
      <c r="H234" s="42"/>
      <c r="I234" s="42"/>
      <c r="J234" s="42"/>
      <c r="K234" s="42"/>
      <c r="L234" s="42"/>
      <c r="M234" s="42"/>
      <c r="N234" s="42"/>
      <c r="O234" s="42"/>
    </row>
    <row r="235" spans="7:15" ht="12.75">
      <c r="G235" s="41"/>
      <c r="H235" s="42"/>
      <c r="I235" s="42"/>
      <c r="J235" s="42"/>
      <c r="K235" s="42"/>
      <c r="L235" s="42"/>
      <c r="M235" s="42"/>
      <c r="N235" s="42"/>
      <c r="O235" s="42"/>
    </row>
    <row r="236" spans="7:15" ht="12.75">
      <c r="G236" s="41"/>
      <c r="H236" s="42"/>
      <c r="I236" s="42"/>
      <c r="J236" s="42"/>
      <c r="K236" s="42"/>
      <c r="L236" s="42"/>
      <c r="M236" s="42"/>
      <c r="N236" s="42"/>
      <c r="O236" s="42"/>
    </row>
    <row r="237" spans="7:15" ht="12.75">
      <c r="G237" s="41"/>
      <c r="H237" s="42"/>
      <c r="I237" s="42"/>
      <c r="J237" s="42"/>
      <c r="K237" s="42"/>
      <c r="L237" s="42"/>
      <c r="M237" s="42"/>
      <c r="N237" s="42"/>
      <c r="O237" s="42"/>
    </row>
    <row r="238" spans="7:15" ht="12.75">
      <c r="G238" s="41"/>
      <c r="H238" s="42"/>
      <c r="I238" s="42"/>
      <c r="J238" s="42"/>
      <c r="K238" s="42"/>
      <c r="L238" s="42"/>
      <c r="M238" s="42"/>
      <c r="N238" s="42"/>
      <c r="O238" s="42"/>
    </row>
    <row r="239" spans="7:15" ht="12.75">
      <c r="G239" s="41"/>
      <c r="H239" s="42"/>
      <c r="I239" s="42"/>
      <c r="J239" s="42"/>
      <c r="K239" s="42"/>
      <c r="L239" s="42"/>
      <c r="M239" s="42"/>
      <c r="N239" s="42"/>
      <c r="O239" s="42"/>
    </row>
    <row r="240" spans="7:15" ht="12.75">
      <c r="G240" s="41"/>
      <c r="H240" s="42"/>
      <c r="I240" s="42"/>
      <c r="J240" s="42"/>
      <c r="K240" s="42"/>
      <c r="L240" s="42"/>
      <c r="M240" s="42"/>
      <c r="N240" s="42"/>
      <c r="O240" s="42"/>
    </row>
    <row r="241" spans="7:15" ht="12.75">
      <c r="G241" s="41"/>
      <c r="H241" s="42"/>
      <c r="I241" s="42"/>
      <c r="J241" s="42"/>
      <c r="K241" s="42"/>
      <c r="L241" s="42"/>
      <c r="M241" s="42"/>
      <c r="N241" s="42"/>
      <c r="O241" s="42"/>
    </row>
    <row r="242" spans="7:15" ht="12.75">
      <c r="G242" s="41"/>
      <c r="H242" s="42"/>
      <c r="I242" s="42"/>
      <c r="J242" s="42"/>
      <c r="K242" s="42"/>
      <c r="L242" s="42"/>
      <c r="M242" s="42"/>
      <c r="N242" s="42"/>
      <c r="O242" s="42"/>
    </row>
    <row r="243" spans="7:15" ht="12.75">
      <c r="G243" s="41"/>
      <c r="H243" s="42"/>
      <c r="I243" s="42"/>
      <c r="J243" s="42"/>
      <c r="K243" s="42"/>
      <c r="L243" s="42"/>
      <c r="M243" s="42"/>
      <c r="N243" s="42"/>
      <c r="O243" s="42"/>
    </row>
    <row r="244" spans="7:15" ht="12.75">
      <c r="G244" s="41"/>
      <c r="H244" s="42"/>
      <c r="I244" s="42"/>
      <c r="J244" s="42"/>
      <c r="K244" s="42"/>
      <c r="L244" s="42"/>
      <c r="M244" s="42"/>
      <c r="N244" s="42"/>
      <c r="O244" s="42"/>
    </row>
    <row r="245" spans="7:15" ht="12.75">
      <c r="G245" s="41"/>
      <c r="H245" s="42"/>
      <c r="I245" s="42"/>
      <c r="J245" s="42"/>
      <c r="K245" s="42"/>
      <c r="L245" s="42"/>
      <c r="M245" s="42"/>
      <c r="N245" s="42"/>
      <c r="O245" s="42"/>
    </row>
    <row r="246" spans="7:15" ht="12.75">
      <c r="G246" s="41"/>
      <c r="H246" s="42"/>
      <c r="I246" s="42"/>
      <c r="J246" s="42"/>
      <c r="K246" s="42"/>
      <c r="L246" s="42"/>
      <c r="M246" s="42"/>
      <c r="N246" s="42"/>
      <c r="O246" s="42"/>
    </row>
    <row r="247" spans="7:15" ht="12.75">
      <c r="G247" s="41"/>
      <c r="H247" s="42"/>
      <c r="I247" s="42"/>
      <c r="J247" s="42"/>
      <c r="K247" s="42"/>
      <c r="L247" s="42"/>
      <c r="M247" s="42"/>
      <c r="N247" s="42"/>
      <c r="O247" s="42"/>
    </row>
    <row r="248" spans="7:15" ht="12.75">
      <c r="G248" s="41"/>
      <c r="H248" s="42"/>
      <c r="I248" s="42"/>
      <c r="J248" s="42"/>
      <c r="K248" s="42"/>
      <c r="L248" s="42"/>
      <c r="M248" s="42"/>
      <c r="N248" s="42"/>
      <c r="O248" s="42"/>
    </row>
    <row r="249" spans="7:15" ht="12.75">
      <c r="G249" s="41"/>
      <c r="H249" s="42"/>
      <c r="I249" s="42"/>
      <c r="J249" s="42"/>
      <c r="K249" s="42"/>
      <c r="L249" s="42"/>
      <c r="M249" s="42"/>
      <c r="N249" s="42"/>
      <c r="O249" s="42"/>
    </row>
    <row r="250" spans="7:15" ht="12.75">
      <c r="G250" s="41"/>
      <c r="H250" s="42"/>
      <c r="I250" s="42"/>
      <c r="J250" s="42"/>
      <c r="K250" s="42"/>
      <c r="L250" s="42"/>
      <c r="M250" s="42"/>
      <c r="N250" s="42"/>
      <c r="O250" s="42"/>
    </row>
    <row r="251" spans="7:15" ht="12.75">
      <c r="G251" s="41"/>
      <c r="H251" s="42"/>
      <c r="I251" s="42"/>
      <c r="J251" s="42"/>
      <c r="K251" s="42"/>
      <c r="L251" s="42"/>
      <c r="M251" s="42"/>
      <c r="N251" s="42"/>
      <c r="O251" s="42"/>
    </row>
    <row r="252" spans="7:15" ht="12.75">
      <c r="G252" s="41"/>
      <c r="H252" s="42"/>
      <c r="I252" s="42"/>
      <c r="J252" s="42"/>
      <c r="K252" s="42"/>
      <c r="L252" s="42"/>
      <c r="M252" s="42"/>
      <c r="N252" s="42"/>
      <c r="O252" s="42"/>
    </row>
    <row r="253" spans="7:15" ht="12.75">
      <c r="G253" s="41"/>
      <c r="H253" s="42"/>
      <c r="I253" s="42"/>
      <c r="J253" s="42"/>
      <c r="K253" s="42"/>
      <c r="L253" s="42"/>
      <c r="M253" s="42"/>
      <c r="N253" s="42"/>
      <c r="O253" s="42"/>
    </row>
    <row r="254" spans="7:15" ht="12.75">
      <c r="G254" s="41"/>
      <c r="H254" s="42"/>
      <c r="I254" s="42"/>
      <c r="J254" s="42"/>
      <c r="K254" s="42"/>
      <c r="L254" s="42"/>
      <c r="M254" s="42"/>
      <c r="N254" s="42"/>
      <c r="O254" s="42"/>
    </row>
    <row r="255" spans="7:15" ht="12.75">
      <c r="G255" s="41"/>
      <c r="H255" s="42"/>
      <c r="I255" s="42"/>
      <c r="J255" s="42"/>
      <c r="K255" s="42"/>
      <c r="L255" s="42"/>
      <c r="M255" s="42"/>
      <c r="N255" s="42"/>
      <c r="O255" s="42"/>
    </row>
    <row r="256" spans="7:15" ht="12.75">
      <c r="G256" s="41"/>
      <c r="H256" s="42"/>
      <c r="I256" s="42"/>
      <c r="J256" s="42"/>
      <c r="K256" s="42"/>
      <c r="L256" s="42"/>
      <c r="M256" s="42"/>
      <c r="N256" s="42"/>
      <c r="O256" s="42"/>
    </row>
    <row r="257" spans="7:15" ht="12.75">
      <c r="G257" s="41"/>
      <c r="H257" s="42"/>
      <c r="I257" s="42"/>
      <c r="J257" s="42"/>
      <c r="K257" s="42"/>
      <c r="L257" s="42"/>
      <c r="M257" s="42"/>
      <c r="N257" s="42"/>
      <c r="O257" s="42"/>
    </row>
    <row r="258" spans="7:15" ht="12.75">
      <c r="G258" s="41"/>
      <c r="H258" s="42"/>
      <c r="I258" s="42"/>
      <c r="J258" s="42"/>
      <c r="K258" s="42"/>
      <c r="L258" s="42"/>
      <c r="M258" s="42"/>
      <c r="N258" s="42"/>
      <c r="O258" s="42"/>
    </row>
    <row r="259" spans="7:15" ht="12.75">
      <c r="G259" s="41"/>
      <c r="H259" s="42"/>
      <c r="I259" s="42"/>
      <c r="J259" s="42"/>
      <c r="K259" s="42"/>
      <c r="L259" s="42"/>
      <c r="M259" s="42"/>
      <c r="N259" s="42"/>
      <c r="O259" s="42"/>
    </row>
    <row r="260" spans="7:15" ht="12.75">
      <c r="G260" s="41"/>
      <c r="H260" s="42"/>
      <c r="I260" s="42"/>
      <c r="J260" s="42"/>
      <c r="K260" s="42"/>
      <c r="L260" s="42"/>
      <c r="M260" s="42"/>
      <c r="N260" s="42"/>
      <c r="O260" s="42"/>
    </row>
    <row r="261" spans="7:15" ht="12.75">
      <c r="G261" s="41"/>
      <c r="H261" s="42"/>
      <c r="I261" s="42"/>
      <c r="J261" s="42"/>
      <c r="K261" s="42"/>
      <c r="L261" s="42"/>
      <c r="M261" s="42"/>
      <c r="N261" s="42"/>
      <c r="O261" s="42"/>
    </row>
    <row r="262" spans="7:15" ht="12.75">
      <c r="G262" s="41"/>
      <c r="H262" s="42"/>
      <c r="I262" s="42"/>
      <c r="J262" s="42"/>
      <c r="K262" s="42"/>
      <c r="L262" s="42"/>
      <c r="M262" s="42"/>
      <c r="N262" s="42"/>
      <c r="O262" s="42"/>
    </row>
    <row r="263" spans="7:15" ht="12.75">
      <c r="G263" s="41"/>
      <c r="H263" s="42"/>
      <c r="I263" s="42"/>
      <c r="J263" s="42"/>
      <c r="K263" s="42"/>
      <c r="L263" s="42"/>
      <c r="M263" s="42"/>
      <c r="N263" s="42"/>
      <c r="O263" s="42"/>
    </row>
    <row r="264" spans="7:15" ht="12.75">
      <c r="G264" s="41"/>
      <c r="H264" s="42"/>
      <c r="I264" s="42"/>
      <c r="J264" s="42"/>
      <c r="K264" s="42"/>
      <c r="L264" s="42"/>
      <c r="M264" s="42"/>
      <c r="N264" s="42"/>
      <c r="O264" s="42"/>
    </row>
    <row r="265" spans="7:15" ht="12.75">
      <c r="G265" s="41"/>
      <c r="H265" s="42"/>
      <c r="I265" s="42"/>
      <c r="J265" s="42"/>
      <c r="K265" s="42"/>
      <c r="L265" s="42"/>
      <c r="M265" s="42"/>
      <c r="N265" s="42"/>
      <c r="O265" s="42"/>
    </row>
    <row r="266" spans="7:15" ht="12.75">
      <c r="G266" s="41"/>
      <c r="H266" s="42"/>
      <c r="I266" s="42"/>
      <c r="J266" s="42"/>
      <c r="K266" s="42"/>
      <c r="L266" s="42"/>
      <c r="M266" s="42"/>
      <c r="N266" s="42"/>
      <c r="O266" s="42"/>
    </row>
    <row r="267" spans="7:15" ht="12.75">
      <c r="G267" s="41"/>
      <c r="H267" s="42"/>
      <c r="I267" s="42"/>
      <c r="J267" s="42"/>
      <c r="K267" s="42"/>
      <c r="L267" s="42"/>
      <c r="M267" s="42"/>
      <c r="N267" s="42"/>
      <c r="O267" s="42"/>
    </row>
    <row r="268" spans="7:15" ht="12.75">
      <c r="G268" s="41"/>
      <c r="H268" s="42"/>
      <c r="I268" s="42"/>
      <c r="J268" s="42"/>
      <c r="K268" s="42"/>
      <c r="L268" s="42"/>
      <c r="M268" s="42"/>
      <c r="N268" s="42"/>
      <c r="O268" s="42"/>
    </row>
    <row r="269" spans="7:15" ht="12.75">
      <c r="G269" s="41"/>
      <c r="H269" s="42"/>
      <c r="I269" s="42"/>
      <c r="J269" s="42"/>
      <c r="K269" s="42"/>
      <c r="L269" s="42"/>
      <c r="M269" s="42"/>
      <c r="N269" s="42"/>
      <c r="O269" s="42"/>
    </row>
    <row r="270" spans="7:15" ht="12.75">
      <c r="G270" s="41"/>
      <c r="H270" s="42"/>
      <c r="I270" s="42"/>
      <c r="J270" s="42"/>
      <c r="K270" s="42"/>
      <c r="L270" s="42"/>
      <c r="M270" s="42"/>
      <c r="N270" s="42"/>
      <c r="O270" s="42"/>
    </row>
    <row r="271" spans="7:15" ht="12.75">
      <c r="G271" s="41"/>
      <c r="H271" s="42"/>
      <c r="I271" s="42"/>
      <c r="J271" s="42"/>
      <c r="K271" s="42"/>
      <c r="L271" s="42"/>
      <c r="M271" s="42"/>
      <c r="N271" s="42"/>
      <c r="O271" s="42"/>
    </row>
    <row r="272" spans="7:15" ht="12.75">
      <c r="G272" s="41"/>
      <c r="H272" s="42"/>
      <c r="I272" s="42"/>
      <c r="J272" s="42"/>
      <c r="K272" s="42"/>
      <c r="L272" s="42"/>
      <c r="M272" s="42"/>
      <c r="N272" s="42"/>
      <c r="O272" s="42"/>
    </row>
    <row r="273" spans="7:15" ht="12.75">
      <c r="G273" s="41"/>
      <c r="H273" s="42"/>
      <c r="I273" s="42"/>
      <c r="J273" s="42"/>
      <c r="K273" s="42"/>
      <c r="L273" s="42"/>
      <c r="M273" s="42"/>
      <c r="N273" s="42"/>
      <c r="O273" s="42"/>
    </row>
    <row r="274" spans="7:15" ht="12.75">
      <c r="G274" s="41"/>
      <c r="H274" s="42"/>
      <c r="I274" s="42"/>
      <c r="J274" s="42"/>
      <c r="K274" s="42"/>
      <c r="L274" s="42"/>
      <c r="M274" s="42"/>
      <c r="N274" s="42"/>
      <c r="O274" s="42"/>
    </row>
    <row r="275" spans="7:15" ht="12.75">
      <c r="G275" s="41"/>
      <c r="H275" s="42"/>
      <c r="I275" s="42"/>
      <c r="J275" s="42"/>
      <c r="K275" s="42"/>
      <c r="L275" s="42"/>
      <c r="M275" s="42"/>
      <c r="N275" s="42"/>
      <c r="O275" s="42"/>
    </row>
    <row r="276" spans="7:15" ht="12.75">
      <c r="G276" s="41"/>
      <c r="H276" s="42"/>
      <c r="I276" s="42"/>
      <c r="J276" s="42"/>
      <c r="K276" s="42"/>
      <c r="L276" s="42"/>
      <c r="M276" s="42"/>
      <c r="N276" s="42"/>
      <c r="O276" s="42"/>
    </row>
    <row r="277" spans="7:15" ht="12.75">
      <c r="G277" s="41"/>
      <c r="H277" s="42"/>
      <c r="I277" s="42"/>
      <c r="J277" s="42"/>
      <c r="K277" s="42"/>
      <c r="L277" s="42"/>
      <c r="M277" s="42"/>
      <c r="N277" s="42"/>
      <c r="O277" s="42"/>
    </row>
    <row r="278" spans="7:15" ht="12.75">
      <c r="G278" s="41"/>
      <c r="H278" s="42"/>
      <c r="I278" s="42"/>
      <c r="J278" s="42"/>
      <c r="K278" s="42"/>
      <c r="L278" s="42"/>
      <c r="M278" s="42"/>
      <c r="N278" s="42"/>
      <c r="O278" s="42"/>
    </row>
    <row r="279" spans="7:15" ht="12.75">
      <c r="G279" s="41"/>
      <c r="H279" s="42"/>
      <c r="I279" s="42"/>
      <c r="J279" s="42"/>
      <c r="K279" s="42"/>
      <c r="L279" s="42"/>
      <c r="M279" s="42"/>
      <c r="N279" s="42"/>
      <c r="O279" s="42"/>
    </row>
    <row r="280" spans="7:15" ht="12.75">
      <c r="G280" s="41"/>
      <c r="H280" s="42"/>
      <c r="I280" s="42"/>
      <c r="J280" s="42"/>
      <c r="K280" s="42"/>
      <c r="L280" s="42"/>
      <c r="M280" s="42"/>
      <c r="N280" s="42"/>
      <c r="O280" s="42"/>
    </row>
    <row r="281" spans="7:15" ht="12.75">
      <c r="G281" s="41"/>
      <c r="H281" s="42"/>
      <c r="I281" s="42"/>
      <c r="J281" s="42"/>
      <c r="K281" s="42"/>
      <c r="L281" s="42"/>
      <c r="M281" s="42"/>
      <c r="N281" s="42"/>
      <c r="O281" s="42"/>
    </row>
    <row r="282" spans="7:15" ht="12.75">
      <c r="G282" s="41"/>
      <c r="H282" s="42"/>
      <c r="I282" s="42"/>
      <c r="J282" s="42"/>
      <c r="K282" s="42"/>
      <c r="L282" s="42"/>
      <c r="M282" s="42"/>
      <c r="N282" s="42"/>
      <c r="O282" s="42"/>
    </row>
    <row r="283" spans="7:15" ht="12.75">
      <c r="G283" s="41"/>
      <c r="H283" s="42"/>
      <c r="I283" s="42"/>
      <c r="J283" s="42"/>
      <c r="K283" s="42"/>
      <c r="L283" s="42"/>
      <c r="M283" s="42"/>
      <c r="N283" s="42"/>
      <c r="O283" s="42"/>
    </row>
    <row r="284" spans="7:15" ht="12.75">
      <c r="G284" s="41"/>
      <c r="H284" s="42"/>
      <c r="I284" s="42"/>
      <c r="J284" s="42"/>
      <c r="K284" s="42"/>
      <c r="L284" s="42"/>
      <c r="M284" s="42"/>
      <c r="N284" s="42"/>
      <c r="O284" s="42"/>
    </row>
    <row r="285" spans="7:15" ht="12.75">
      <c r="G285" s="41"/>
      <c r="H285" s="42"/>
      <c r="I285" s="42"/>
      <c r="J285" s="42"/>
      <c r="K285" s="42"/>
      <c r="L285" s="42"/>
      <c r="M285" s="42"/>
      <c r="N285" s="42"/>
      <c r="O285" s="42"/>
    </row>
    <row r="286" spans="7:15" ht="12.75">
      <c r="G286" s="41"/>
      <c r="H286" s="42"/>
      <c r="I286" s="42"/>
      <c r="J286" s="42"/>
      <c r="K286" s="42"/>
      <c r="L286" s="42"/>
      <c r="M286" s="42"/>
      <c r="N286" s="42"/>
      <c r="O286" s="42"/>
    </row>
    <row r="287" spans="7:15" ht="12.75">
      <c r="G287" s="41"/>
      <c r="H287" s="42"/>
      <c r="I287" s="42"/>
      <c r="J287" s="42"/>
      <c r="K287" s="42"/>
      <c r="L287" s="42"/>
      <c r="M287" s="42"/>
      <c r="N287" s="42"/>
      <c r="O287" s="42"/>
    </row>
    <row r="288" spans="7:15" ht="12.75">
      <c r="G288" s="41"/>
      <c r="H288" s="42"/>
      <c r="I288" s="42"/>
      <c r="J288" s="42"/>
      <c r="K288" s="42"/>
      <c r="L288" s="42"/>
      <c r="M288" s="42"/>
      <c r="N288" s="42"/>
      <c r="O288" s="42"/>
    </row>
    <row r="289" spans="7:15" ht="12.75">
      <c r="G289" s="41"/>
      <c r="H289" s="42"/>
      <c r="I289" s="42"/>
      <c r="J289" s="42"/>
      <c r="K289" s="42"/>
      <c r="L289" s="42"/>
      <c r="M289" s="42"/>
      <c r="N289" s="42"/>
      <c r="O289" s="42"/>
    </row>
    <row r="290" spans="7:15" ht="12.75">
      <c r="G290" s="41"/>
      <c r="H290" s="42"/>
      <c r="I290" s="42"/>
      <c r="J290" s="42"/>
      <c r="K290" s="42"/>
      <c r="L290" s="42"/>
      <c r="M290" s="42"/>
      <c r="N290" s="42"/>
      <c r="O290" s="42"/>
    </row>
    <row r="291" spans="7:15" ht="12.75">
      <c r="G291" s="41"/>
      <c r="H291" s="42"/>
      <c r="I291" s="42"/>
      <c r="J291" s="42"/>
      <c r="K291" s="42"/>
      <c r="L291" s="42"/>
      <c r="M291" s="42"/>
      <c r="N291" s="42"/>
      <c r="O291" s="42"/>
    </row>
    <row r="292" spans="7:15" ht="12.75">
      <c r="G292" s="41"/>
      <c r="H292" s="42"/>
      <c r="I292" s="42"/>
      <c r="J292" s="42"/>
      <c r="K292" s="42"/>
      <c r="L292" s="42"/>
      <c r="M292" s="42"/>
      <c r="N292" s="42"/>
      <c r="O292" s="42"/>
    </row>
    <row r="293" spans="7:15" ht="12.75">
      <c r="G293" s="41"/>
      <c r="H293" s="42"/>
      <c r="I293" s="42"/>
      <c r="J293" s="42"/>
      <c r="K293" s="42"/>
      <c r="L293" s="42"/>
      <c r="M293" s="42"/>
      <c r="N293" s="42"/>
      <c r="O293" s="42"/>
    </row>
    <row r="294" spans="7:15" ht="12.75">
      <c r="G294" s="41"/>
      <c r="H294" s="42"/>
      <c r="I294" s="42"/>
      <c r="J294" s="42"/>
      <c r="K294" s="42"/>
      <c r="L294" s="42"/>
      <c r="M294" s="42"/>
      <c r="N294" s="42"/>
      <c r="O294" s="42"/>
    </row>
    <row r="295" spans="7:15" ht="12.75">
      <c r="G295" s="41"/>
      <c r="H295" s="42"/>
      <c r="I295" s="42"/>
      <c r="J295" s="42"/>
      <c r="K295" s="42"/>
      <c r="L295" s="42"/>
      <c r="M295" s="42"/>
      <c r="N295" s="42"/>
      <c r="O295" s="42"/>
    </row>
    <row r="296" spans="7:15" ht="12.75">
      <c r="G296" s="41"/>
      <c r="H296" s="42"/>
      <c r="I296" s="42"/>
      <c r="J296" s="42"/>
      <c r="K296" s="42"/>
      <c r="L296" s="42"/>
      <c r="M296" s="42"/>
      <c r="N296" s="42"/>
      <c r="O296" s="42"/>
    </row>
    <row r="297" spans="7:15" ht="12.75">
      <c r="G297" s="41"/>
      <c r="H297" s="42"/>
      <c r="I297" s="42"/>
      <c r="J297" s="42"/>
      <c r="K297" s="42"/>
      <c r="L297" s="42"/>
      <c r="M297" s="42"/>
      <c r="N297" s="42"/>
      <c r="O297" s="42"/>
    </row>
    <row r="298" spans="7:15" ht="12.75">
      <c r="G298" s="41"/>
      <c r="H298" s="42"/>
      <c r="I298" s="42"/>
      <c r="J298" s="42"/>
      <c r="K298" s="42"/>
      <c r="L298" s="42"/>
      <c r="M298" s="42"/>
      <c r="N298" s="42"/>
      <c r="O298" s="42"/>
    </row>
    <row r="299" spans="7:15" ht="12.75">
      <c r="G299" s="41"/>
      <c r="H299" s="42"/>
      <c r="I299" s="42"/>
      <c r="J299" s="42"/>
      <c r="K299" s="42"/>
      <c r="L299" s="42"/>
      <c r="M299" s="42"/>
      <c r="N299" s="42"/>
      <c r="O299" s="42"/>
    </row>
    <row r="300" spans="7:15" ht="12.75">
      <c r="G300" s="41"/>
      <c r="H300" s="42"/>
      <c r="I300" s="42"/>
      <c r="J300" s="42"/>
      <c r="K300" s="42"/>
      <c r="L300" s="42"/>
      <c r="M300" s="42"/>
      <c r="N300" s="42"/>
      <c r="O300" s="42"/>
    </row>
    <row r="301" spans="7:15" ht="12.75">
      <c r="G301" s="41"/>
      <c r="H301" s="42"/>
      <c r="I301" s="42"/>
      <c r="J301" s="42"/>
      <c r="K301" s="42"/>
      <c r="L301" s="42"/>
      <c r="M301" s="42"/>
      <c r="N301" s="42"/>
      <c r="O301" s="42"/>
    </row>
    <row r="302" spans="7:15" ht="12.75">
      <c r="G302" s="41"/>
      <c r="H302" s="42"/>
      <c r="I302" s="42"/>
      <c r="J302" s="42"/>
      <c r="K302" s="42"/>
      <c r="L302" s="42"/>
      <c r="M302" s="42"/>
      <c r="N302" s="42"/>
      <c r="O302" s="42"/>
    </row>
    <row r="303" spans="7:15" ht="12.75">
      <c r="G303" s="41"/>
      <c r="H303" s="42"/>
      <c r="I303" s="42"/>
      <c r="J303" s="42"/>
      <c r="K303" s="42"/>
      <c r="L303" s="42"/>
      <c r="M303" s="42"/>
      <c r="N303" s="42"/>
      <c r="O303" s="42"/>
    </row>
    <row r="304" spans="7:15" ht="12.75">
      <c r="G304" s="41"/>
      <c r="H304" s="42"/>
      <c r="I304" s="42"/>
      <c r="J304" s="42"/>
      <c r="K304" s="42"/>
      <c r="L304" s="42"/>
      <c r="M304" s="42"/>
      <c r="N304" s="42"/>
      <c r="O304" s="42"/>
    </row>
    <row r="305" spans="7:15" ht="12.75">
      <c r="G305" s="41"/>
      <c r="H305" s="42"/>
      <c r="I305" s="42"/>
      <c r="J305" s="42"/>
      <c r="K305" s="42"/>
      <c r="L305" s="42"/>
      <c r="M305" s="42"/>
      <c r="N305" s="42"/>
      <c r="O305" s="42"/>
    </row>
    <row r="306" spans="7:15" ht="12.75">
      <c r="G306" s="41"/>
      <c r="H306" s="42"/>
      <c r="I306" s="42"/>
      <c r="J306" s="42"/>
      <c r="K306" s="42"/>
      <c r="L306" s="42"/>
      <c r="M306" s="42"/>
      <c r="N306" s="42"/>
      <c r="O306" s="42"/>
    </row>
    <row r="307" spans="7:15" ht="12.75">
      <c r="G307" s="41"/>
      <c r="H307" s="42"/>
      <c r="I307" s="42"/>
      <c r="J307" s="42"/>
      <c r="K307" s="42"/>
      <c r="L307" s="42"/>
      <c r="M307" s="42"/>
      <c r="N307" s="42"/>
      <c r="O307" s="42"/>
    </row>
    <row r="308" spans="7:15" ht="12.75">
      <c r="G308" s="41"/>
      <c r="H308" s="42"/>
      <c r="I308" s="42"/>
      <c r="J308" s="42"/>
      <c r="K308" s="42"/>
      <c r="L308" s="42"/>
      <c r="M308" s="42"/>
      <c r="N308" s="42"/>
      <c r="O308" s="42"/>
    </row>
    <row r="309" spans="7:15" ht="12.75">
      <c r="G309" s="41"/>
      <c r="H309" s="42"/>
      <c r="I309" s="42"/>
      <c r="J309" s="42"/>
      <c r="K309" s="42"/>
      <c r="L309" s="42"/>
      <c r="M309" s="42"/>
      <c r="N309" s="42"/>
      <c r="O309" s="42"/>
    </row>
    <row r="310" spans="7:15" ht="12.75">
      <c r="G310" s="41"/>
      <c r="H310" s="42"/>
      <c r="I310" s="42"/>
      <c r="J310" s="42"/>
      <c r="K310" s="42"/>
      <c r="L310" s="42"/>
      <c r="M310" s="42"/>
      <c r="N310" s="42"/>
      <c r="O310" s="42"/>
    </row>
    <row r="311" spans="7:15" ht="12.75">
      <c r="G311" s="41"/>
      <c r="H311" s="42"/>
      <c r="I311" s="42"/>
      <c r="J311" s="42"/>
      <c r="K311" s="42"/>
      <c r="L311" s="42"/>
      <c r="M311" s="42"/>
      <c r="N311" s="42"/>
      <c r="O311" s="42"/>
    </row>
    <row r="312" spans="7:15" ht="12.75">
      <c r="G312" s="41"/>
      <c r="H312" s="42"/>
      <c r="I312" s="42"/>
      <c r="J312" s="42"/>
      <c r="K312" s="42"/>
      <c r="L312" s="42"/>
      <c r="M312" s="42"/>
      <c r="N312" s="42"/>
      <c r="O312" s="42"/>
    </row>
    <row r="313" spans="7:15" ht="12.75">
      <c r="G313" s="41"/>
      <c r="H313" s="42"/>
      <c r="I313" s="42"/>
      <c r="J313" s="42"/>
      <c r="K313" s="42"/>
      <c r="L313" s="42"/>
      <c r="M313" s="42"/>
      <c r="N313" s="42"/>
      <c r="O313" s="42"/>
    </row>
    <row r="314" spans="7:15" ht="12.75">
      <c r="G314" s="41"/>
      <c r="H314" s="42"/>
      <c r="I314" s="42"/>
      <c r="J314" s="42"/>
      <c r="K314" s="42"/>
      <c r="L314" s="42"/>
      <c r="M314" s="42"/>
      <c r="N314" s="42"/>
      <c r="O314" s="42"/>
    </row>
    <row r="315" spans="7:15" ht="12.75">
      <c r="G315" s="41"/>
      <c r="H315" s="42"/>
      <c r="I315" s="42"/>
      <c r="J315" s="42"/>
      <c r="K315" s="42"/>
      <c r="L315" s="42"/>
      <c r="M315" s="42"/>
      <c r="N315" s="42"/>
      <c r="O315" s="42"/>
    </row>
    <row r="316" spans="7:15" ht="12.75">
      <c r="G316" s="41"/>
      <c r="H316" s="42"/>
      <c r="I316" s="42"/>
      <c r="J316" s="42"/>
      <c r="K316" s="42"/>
      <c r="L316" s="42"/>
      <c r="M316" s="42"/>
      <c r="N316" s="42"/>
      <c r="O316" s="42"/>
    </row>
    <row r="317" spans="7:15" ht="12.75">
      <c r="G317" s="41"/>
      <c r="H317" s="42"/>
      <c r="I317" s="42"/>
      <c r="J317" s="42"/>
      <c r="K317" s="42"/>
      <c r="L317" s="42"/>
      <c r="M317" s="42"/>
      <c r="N317" s="42"/>
      <c r="O317" s="42"/>
    </row>
    <row r="318" spans="7:15" ht="12.75">
      <c r="G318" s="41"/>
      <c r="H318" s="42"/>
      <c r="I318" s="42"/>
      <c r="J318" s="42"/>
      <c r="K318" s="42"/>
      <c r="L318" s="42"/>
      <c r="M318" s="42"/>
      <c r="N318" s="42"/>
      <c r="O318" s="42"/>
    </row>
    <row r="319" spans="7:15" ht="12.75">
      <c r="G319" s="41"/>
      <c r="H319" s="42"/>
      <c r="I319" s="42"/>
      <c r="J319" s="42"/>
      <c r="K319" s="42"/>
      <c r="L319" s="42"/>
      <c r="M319" s="42"/>
      <c r="N319" s="42"/>
      <c r="O319" s="42"/>
    </row>
    <row r="320" spans="7:15" ht="12.75">
      <c r="G320" s="41"/>
      <c r="H320" s="42"/>
      <c r="I320" s="42"/>
      <c r="J320" s="42"/>
      <c r="K320" s="42"/>
      <c r="L320" s="42"/>
      <c r="M320" s="42"/>
      <c r="N320" s="42"/>
      <c r="O320" s="42"/>
    </row>
    <row r="321" spans="7:15" ht="12.75">
      <c r="G321" s="41"/>
      <c r="H321" s="42"/>
      <c r="I321" s="42"/>
      <c r="J321" s="42"/>
      <c r="K321" s="42"/>
      <c r="L321" s="42"/>
      <c r="M321" s="42"/>
      <c r="N321" s="42"/>
      <c r="O321" s="42"/>
    </row>
    <row r="322" spans="7:15" ht="12.75">
      <c r="G322" s="41"/>
      <c r="H322" s="42"/>
      <c r="I322" s="42"/>
      <c r="J322" s="42"/>
      <c r="K322" s="42"/>
      <c r="L322" s="42"/>
      <c r="M322" s="42"/>
      <c r="N322" s="42"/>
      <c r="O322" s="42"/>
    </row>
    <row r="323" spans="7:15" ht="12.75">
      <c r="G323" s="41"/>
      <c r="H323" s="42"/>
      <c r="I323" s="42"/>
      <c r="J323" s="42"/>
      <c r="K323" s="42"/>
      <c r="L323" s="42"/>
      <c r="M323" s="42"/>
      <c r="N323" s="42"/>
      <c r="O323" s="42"/>
    </row>
    <row r="324" spans="7:15" ht="12.75">
      <c r="G324" s="41"/>
      <c r="H324" s="42"/>
      <c r="I324" s="42"/>
      <c r="J324" s="42"/>
      <c r="K324" s="42"/>
      <c r="L324" s="42"/>
      <c r="M324" s="42"/>
      <c r="N324" s="42"/>
      <c r="O324" s="42"/>
    </row>
    <row r="325" spans="7:15" ht="12.75">
      <c r="G325" s="41"/>
      <c r="H325" s="42"/>
      <c r="I325" s="42"/>
      <c r="J325" s="42"/>
      <c r="K325" s="42"/>
      <c r="L325" s="42"/>
      <c r="M325" s="42"/>
      <c r="N325" s="42"/>
      <c r="O325" s="42"/>
    </row>
    <row r="326" spans="7:15" ht="12.75">
      <c r="G326" s="41"/>
      <c r="H326" s="42"/>
      <c r="I326" s="42"/>
      <c r="J326" s="42"/>
      <c r="K326" s="42"/>
      <c r="L326" s="42"/>
      <c r="M326" s="42"/>
      <c r="N326" s="42"/>
      <c r="O326" s="42"/>
    </row>
    <row r="327" spans="7:15" ht="12.75">
      <c r="G327" s="41"/>
      <c r="H327" s="42"/>
      <c r="I327" s="42"/>
      <c r="J327" s="42"/>
      <c r="K327" s="42"/>
      <c r="L327" s="42"/>
      <c r="M327" s="42"/>
      <c r="N327" s="42"/>
      <c r="O327" s="42"/>
    </row>
    <row r="328" spans="7:15" ht="12.75">
      <c r="G328" s="41"/>
      <c r="H328" s="42"/>
      <c r="I328" s="42"/>
      <c r="J328" s="42"/>
      <c r="K328" s="42"/>
      <c r="L328" s="42"/>
      <c r="M328" s="42"/>
      <c r="N328" s="42"/>
      <c r="O328" s="42"/>
    </row>
    <row r="329" spans="7:15" ht="12.75">
      <c r="G329" s="41"/>
      <c r="H329" s="42"/>
      <c r="I329" s="42"/>
      <c r="J329" s="42"/>
      <c r="K329" s="42"/>
      <c r="L329" s="42"/>
      <c r="M329" s="42"/>
      <c r="N329" s="42"/>
      <c r="O329" s="42"/>
    </row>
    <row r="330" spans="7:15" ht="12.75">
      <c r="G330" s="41"/>
      <c r="H330" s="42"/>
      <c r="I330" s="42"/>
      <c r="J330" s="42"/>
      <c r="K330" s="42"/>
      <c r="L330" s="42"/>
      <c r="M330" s="42"/>
      <c r="N330" s="42"/>
      <c r="O330" s="42"/>
    </row>
    <row r="331" spans="7:15" ht="12.75">
      <c r="G331" s="41"/>
      <c r="H331" s="42"/>
      <c r="I331" s="42"/>
      <c r="J331" s="42"/>
      <c r="K331" s="42"/>
      <c r="L331" s="42"/>
      <c r="M331" s="42"/>
      <c r="N331" s="42"/>
      <c r="O331" s="42"/>
    </row>
    <row r="332" spans="7:15" ht="12.75">
      <c r="G332" s="41"/>
      <c r="H332" s="42"/>
      <c r="I332" s="42"/>
      <c r="J332" s="42"/>
      <c r="K332" s="42"/>
      <c r="L332" s="42"/>
      <c r="M332" s="42"/>
      <c r="N332" s="42"/>
      <c r="O332" s="42"/>
    </row>
    <row r="333" spans="7:15" ht="12.75">
      <c r="G333" s="41"/>
      <c r="H333" s="42"/>
      <c r="I333" s="42"/>
      <c r="J333" s="42"/>
      <c r="K333" s="42"/>
      <c r="L333" s="42"/>
      <c r="M333" s="42"/>
      <c r="N333" s="42"/>
      <c r="O333" s="42"/>
    </row>
    <row r="334" spans="7:15" ht="12.75">
      <c r="G334" s="41"/>
      <c r="H334" s="42"/>
      <c r="I334" s="42"/>
      <c r="J334" s="42"/>
      <c r="K334" s="42"/>
      <c r="L334" s="42"/>
      <c r="M334" s="42"/>
      <c r="N334" s="42"/>
      <c r="O334" s="42"/>
    </row>
    <row r="335" spans="7:15" ht="12.75">
      <c r="G335" s="41"/>
      <c r="H335" s="42"/>
      <c r="I335" s="42"/>
      <c r="J335" s="42"/>
      <c r="K335" s="42"/>
      <c r="L335" s="42"/>
      <c r="M335" s="42"/>
      <c r="N335" s="42"/>
      <c r="O335" s="42"/>
    </row>
    <row r="336" spans="7:15" ht="12.75">
      <c r="G336" s="41"/>
      <c r="H336" s="42"/>
      <c r="I336" s="42"/>
      <c r="J336" s="42"/>
      <c r="K336" s="42"/>
      <c r="L336" s="42"/>
      <c r="M336" s="42"/>
      <c r="N336" s="42"/>
      <c r="O336" s="42"/>
    </row>
    <row r="337" spans="7:15" ht="12.75">
      <c r="G337" s="41"/>
      <c r="H337" s="42"/>
      <c r="I337" s="42"/>
      <c r="J337" s="42"/>
      <c r="K337" s="42"/>
      <c r="L337" s="42"/>
      <c r="M337" s="42"/>
      <c r="N337" s="42"/>
      <c r="O337" s="42"/>
    </row>
    <row r="338" spans="7:15" ht="12.75">
      <c r="G338" s="41"/>
      <c r="H338" s="42"/>
      <c r="I338" s="42"/>
      <c r="J338" s="42"/>
      <c r="K338" s="42"/>
      <c r="L338" s="42"/>
      <c r="M338" s="42"/>
      <c r="N338" s="42"/>
      <c r="O338" s="42"/>
    </row>
    <row r="339" spans="7:15" ht="12.75">
      <c r="G339" s="41"/>
      <c r="H339" s="42"/>
      <c r="I339" s="42"/>
      <c r="J339" s="42"/>
      <c r="K339" s="42"/>
      <c r="L339" s="42"/>
      <c r="M339" s="42"/>
      <c r="N339" s="42"/>
      <c r="O339" s="42"/>
    </row>
    <row r="340" spans="7:15" ht="12.75">
      <c r="G340" s="41"/>
      <c r="H340" s="42"/>
      <c r="I340" s="42"/>
      <c r="J340" s="42"/>
      <c r="K340" s="42"/>
      <c r="L340" s="42"/>
      <c r="M340" s="42"/>
      <c r="N340" s="42"/>
      <c r="O340" s="42"/>
    </row>
    <row r="341" spans="7:15" ht="12.75">
      <c r="G341" s="41"/>
      <c r="H341" s="42"/>
      <c r="I341" s="42"/>
      <c r="J341" s="42"/>
      <c r="K341" s="42"/>
      <c r="L341" s="42"/>
      <c r="M341" s="42"/>
      <c r="N341" s="42"/>
      <c r="O341" s="42"/>
    </row>
    <row r="342" spans="7:15" ht="12.75">
      <c r="G342" s="41"/>
      <c r="H342" s="42"/>
      <c r="I342" s="42"/>
      <c r="J342" s="42"/>
      <c r="K342" s="42"/>
      <c r="L342" s="42"/>
      <c r="M342" s="42"/>
      <c r="N342" s="42"/>
      <c r="O342" s="42"/>
    </row>
    <row r="343" spans="7:15" ht="12.75">
      <c r="G343" s="41"/>
      <c r="H343" s="42"/>
      <c r="I343" s="42"/>
      <c r="J343" s="42"/>
      <c r="K343" s="42"/>
      <c r="L343" s="42"/>
      <c r="M343" s="42"/>
      <c r="N343" s="42"/>
      <c r="O343" s="42"/>
    </row>
    <row r="344" spans="7:15" ht="12.75">
      <c r="G344" s="41"/>
      <c r="H344" s="42"/>
      <c r="I344" s="42"/>
      <c r="J344" s="42"/>
      <c r="K344" s="42"/>
      <c r="L344" s="42"/>
      <c r="M344" s="42"/>
      <c r="N344" s="42"/>
      <c r="O344" s="42"/>
    </row>
    <row r="345" spans="7:15" ht="12.75">
      <c r="G345" s="41"/>
      <c r="H345" s="42"/>
      <c r="I345" s="42"/>
      <c r="J345" s="42"/>
      <c r="K345" s="42"/>
      <c r="L345" s="42"/>
      <c r="M345" s="42"/>
      <c r="N345" s="42"/>
      <c r="O345" s="42"/>
    </row>
    <row r="346" spans="7:15" ht="12.75">
      <c r="G346" s="41"/>
      <c r="H346" s="42"/>
      <c r="I346" s="42"/>
      <c r="J346" s="42"/>
      <c r="K346" s="42"/>
      <c r="L346" s="42"/>
      <c r="M346" s="42"/>
      <c r="N346" s="42"/>
      <c r="O346" s="42"/>
    </row>
    <row r="347" spans="7:15" ht="12.75">
      <c r="G347" s="41"/>
      <c r="H347" s="42"/>
      <c r="I347" s="42"/>
      <c r="J347" s="42"/>
      <c r="K347" s="42"/>
      <c r="L347" s="42"/>
      <c r="M347" s="42"/>
      <c r="N347" s="42"/>
      <c r="O347" s="42"/>
    </row>
    <row r="348" spans="7:15" ht="12.75">
      <c r="G348" s="41"/>
      <c r="H348" s="42"/>
      <c r="I348" s="42"/>
      <c r="J348" s="42"/>
      <c r="K348" s="42"/>
      <c r="L348" s="42"/>
      <c r="M348" s="42"/>
      <c r="N348" s="42"/>
      <c r="O348" s="42"/>
    </row>
    <row r="349" spans="7:15" ht="12.75">
      <c r="G349" s="41"/>
      <c r="H349" s="42"/>
      <c r="I349" s="42"/>
      <c r="J349" s="42"/>
      <c r="K349" s="42"/>
      <c r="L349" s="42"/>
      <c r="M349" s="42"/>
      <c r="N349" s="42"/>
      <c r="O349" s="42"/>
    </row>
    <row r="350" spans="7:15" ht="12.75">
      <c r="G350" s="41"/>
      <c r="H350" s="42"/>
      <c r="I350" s="42"/>
      <c r="J350" s="42"/>
      <c r="K350" s="42"/>
      <c r="L350" s="42"/>
      <c r="M350" s="42"/>
      <c r="N350" s="42"/>
      <c r="O350" s="42"/>
    </row>
    <row r="351" spans="7:15" ht="12.75">
      <c r="G351" s="41"/>
      <c r="H351" s="42"/>
      <c r="I351" s="42"/>
      <c r="J351" s="42"/>
      <c r="K351" s="42"/>
      <c r="L351" s="42"/>
      <c r="M351" s="42"/>
      <c r="N351" s="42"/>
      <c r="O351" s="42"/>
    </row>
    <row r="352" spans="7:15" ht="12.75">
      <c r="G352" s="41"/>
      <c r="H352" s="42"/>
      <c r="I352" s="42"/>
      <c r="J352" s="42"/>
      <c r="K352" s="42"/>
      <c r="L352" s="42"/>
      <c r="M352" s="42"/>
      <c r="N352" s="42"/>
      <c r="O352" s="42"/>
    </row>
    <row r="353" spans="7:15" ht="12.75">
      <c r="G353" s="41"/>
      <c r="H353" s="42"/>
      <c r="I353" s="42"/>
      <c r="J353" s="42"/>
      <c r="K353" s="42"/>
      <c r="L353" s="42"/>
      <c r="M353" s="42"/>
      <c r="N353" s="42"/>
      <c r="O353" s="42"/>
    </row>
    <row r="354" spans="7:15" ht="12.75">
      <c r="G354" s="41"/>
      <c r="H354" s="42"/>
      <c r="I354" s="42"/>
      <c r="J354" s="42"/>
      <c r="K354" s="42"/>
      <c r="L354" s="42"/>
      <c r="M354" s="42"/>
      <c r="N354" s="42"/>
      <c r="O354" s="42"/>
    </row>
    <row r="355" spans="7:15" ht="12.75">
      <c r="G355" s="41"/>
      <c r="H355" s="42"/>
      <c r="I355" s="42"/>
      <c r="J355" s="42"/>
      <c r="K355" s="42"/>
      <c r="L355" s="42"/>
      <c r="M355" s="42"/>
      <c r="N355" s="42"/>
      <c r="O355" s="42"/>
    </row>
    <row r="356" spans="7:15" ht="12.75">
      <c r="G356" s="41"/>
      <c r="H356" s="42"/>
      <c r="I356" s="42"/>
      <c r="J356" s="42"/>
      <c r="K356" s="42"/>
      <c r="L356" s="42"/>
      <c r="M356" s="42"/>
      <c r="N356" s="42"/>
      <c r="O356" s="42"/>
    </row>
    <row r="357" spans="7:15" ht="12.75">
      <c r="G357" s="41"/>
      <c r="H357" s="42"/>
      <c r="I357" s="42"/>
      <c r="J357" s="42"/>
      <c r="K357" s="42"/>
      <c r="L357" s="42"/>
      <c r="M357" s="42"/>
      <c r="N357" s="42"/>
      <c r="O357" s="42"/>
    </row>
    <row r="358" spans="7:15" ht="12.75">
      <c r="G358" s="41"/>
      <c r="H358" s="42"/>
      <c r="I358" s="42"/>
      <c r="J358" s="42"/>
      <c r="K358" s="42"/>
      <c r="L358" s="42"/>
      <c r="M358" s="42"/>
      <c r="N358" s="42"/>
      <c r="O358" s="42"/>
    </row>
    <row r="359" spans="7:15" ht="12.75">
      <c r="G359" s="41"/>
      <c r="H359" s="42"/>
      <c r="I359" s="42"/>
      <c r="J359" s="42"/>
      <c r="K359" s="42"/>
      <c r="L359" s="42"/>
      <c r="M359" s="42"/>
      <c r="N359" s="42"/>
      <c r="O359" s="42"/>
    </row>
    <row r="360" spans="7:15" ht="12.75">
      <c r="G360" s="41"/>
      <c r="H360" s="42"/>
      <c r="I360" s="42"/>
      <c r="J360" s="42"/>
      <c r="K360" s="42"/>
      <c r="L360" s="42"/>
      <c r="M360" s="42"/>
      <c r="N360" s="42"/>
      <c r="O360" s="42"/>
    </row>
    <row r="361" spans="7:15" ht="12.75">
      <c r="G361" s="41"/>
      <c r="H361" s="42"/>
      <c r="I361" s="42"/>
      <c r="J361" s="42"/>
      <c r="K361" s="42"/>
      <c r="L361" s="42"/>
      <c r="M361" s="42"/>
      <c r="N361" s="42"/>
      <c r="O361" s="42"/>
    </row>
    <row r="362" spans="7:15" ht="12.75">
      <c r="G362" s="41"/>
      <c r="H362" s="42"/>
      <c r="I362" s="42"/>
      <c r="J362" s="42"/>
      <c r="K362" s="42"/>
      <c r="L362" s="42"/>
      <c r="M362" s="42"/>
      <c r="N362" s="42"/>
      <c r="O362" s="42"/>
    </row>
    <row r="363" spans="7:15" ht="12.75">
      <c r="G363" s="41"/>
      <c r="H363" s="42"/>
      <c r="I363" s="42"/>
      <c r="J363" s="42"/>
      <c r="K363" s="42"/>
      <c r="L363" s="42"/>
      <c r="M363" s="42"/>
      <c r="N363" s="42"/>
      <c r="O363" s="42"/>
    </row>
    <row r="364" spans="7:15" ht="12.75">
      <c r="G364" s="41"/>
      <c r="H364" s="42"/>
      <c r="I364" s="42"/>
      <c r="J364" s="42"/>
      <c r="K364" s="42"/>
      <c r="L364" s="42"/>
      <c r="M364" s="42"/>
      <c r="N364" s="42"/>
      <c r="O364" s="42"/>
    </row>
    <row r="365" spans="7:15" ht="12.75">
      <c r="G365" s="41"/>
      <c r="H365" s="42"/>
      <c r="I365" s="42"/>
      <c r="J365" s="42"/>
      <c r="K365" s="42"/>
      <c r="L365" s="42"/>
      <c r="M365" s="42"/>
      <c r="N365" s="42"/>
      <c r="O365" s="42"/>
    </row>
    <row r="366" spans="7:15" ht="12.75">
      <c r="G366" s="41"/>
      <c r="H366" s="42"/>
      <c r="I366" s="42"/>
      <c r="J366" s="42"/>
      <c r="K366" s="42"/>
      <c r="L366" s="42"/>
      <c r="M366" s="42"/>
      <c r="N366" s="42"/>
      <c r="O366" s="42"/>
    </row>
    <row r="367" spans="7:15" ht="12.75">
      <c r="G367" s="41"/>
      <c r="H367" s="42"/>
      <c r="I367" s="42"/>
      <c r="J367" s="42"/>
      <c r="K367" s="42"/>
      <c r="L367" s="42"/>
      <c r="M367" s="42"/>
      <c r="N367" s="42"/>
      <c r="O367" s="42"/>
    </row>
    <row r="368" spans="7:15" ht="12.75">
      <c r="G368" s="41"/>
      <c r="H368" s="42"/>
      <c r="I368" s="42"/>
      <c r="J368" s="42"/>
      <c r="K368" s="42"/>
      <c r="L368" s="42"/>
      <c r="M368" s="42"/>
      <c r="N368" s="42"/>
      <c r="O368" s="42"/>
    </row>
    <row r="369" spans="7:15" ht="12.75">
      <c r="G369" s="41"/>
      <c r="H369" s="42"/>
      <c r="I369" s="42"/>
      <c r="J369" s="42"/>
      <c r="K369" s="42"/>
      <c r="L369" s="42"/>
      <c r="M369" s="42"/>
      <c r="N369" s="42"/>
      <c r="O369" s="42"/>
    </row>
    <row r="370" spans="7:15" ht="12.75">
      <c r="G370" s="41"/>
      <c r="H370" s="42"/>
      <c r="I370" s="42"/>
      <c r="J370" s="42"/>
      <c r="K370" s="42"/>
      <c r="L370" s="42"/>
      <c r="M370" s="42"/>
      <c r="N370" s="42"/>
      <c r="O370" s="42"/>
    </row>
    <row r="371" spans="7:15" ht="12.75">
      <c r="G371" s="41"/>
      <c r="H371" s="42"/>
      <c r="I371" s="42"/>
      <c r="J371" s="42"/>
      <c r="K371" s="42"/>
      <c r="L371" s="42"/>
      <c r="M371" s="42"/>
      <c r="N371" s="42"/>
      <c r="O371" s="42"/>
    </row>
    <row r="372" spans="7:15" ht="12.75">
      <c r="G372" s="41"/>
      <c r="H372" s="42"/>
      <c r="I372" s="42"/>
      <c r="J372" s="42"/>
      <c r="K372" s="42"/>
      <c r="L372" s="42"/>
      <c r="M372" s="42"/>
      <c r="N372" s="42"/>
      <c r="O372" s="42"/>
    </row>
    <row r="373" spans="7:15" ht="12.75">
      <c r="G373" s="41"/>
      <c r="H373" s="42"/>
      <c r="I373" s="42"/>
      <c r="J373" s="42"/>
      <c r="K373" s="42"/>
      <c r="L373" s="42"/>
      <c r="M373" s="42"/>
      <c r="N373" s="42"/>
      <c r="O373" s="42"/>
    </row>
    <row r="374" spans="7:15" ht="12.75">
      <c r="G374" s="41"/>
      <c r="H374" s="42"/>
      <c r="I374" s="42"/>
      <c r="J374" s="42"/>
      <c r="K374" s="42"/>
      <c r="L374" s="42"/>
      <c r="M374" s="42"/>
      <c r="N374" s="42"/>
      <c r="O374" s="42"/>
    </row>
    <row r="375" spans="7:15" ht="12.75">
      <c r="G375" s="41"/>
      <c r="H375" s="42"/>
      <c r="I375" s="42"/>
      <c r="J375" s="42"/>
      <c r="K375" s="42"/>
      <c r="L375" s="42"/>
      <c r="M375" s="42"/>
      <c r="N375" s="42"/>
      <c r="O375" s="42"/>
    </row>
    <row r="376" spans="7:15" ht="12.75">
      <c r="G376" s="41"/>
      <c r="H376" s="42"/>
      <c r="I376" s="42"/>
      <c r="J376" s="42"/>
      <c r="K376" s="42"/>
      <c r="L376" s="42"/>
      <c r="M376" s="42"/>
      <c r="N376" s="42"/>
      <c r="O376" s="42"/>
    </row>
    <row r="377" spans="7:15" ht="12.75">
      <c r="G377" s="41"/>
      <c r="H377" s="42"/>
      <c r="I377" s="42"/>
      <c r="J377" s="42"/>
      <c r="K377" s="42"/>
      <c r="L377" s="42"/>
      <c r="M377" s="42"/>
      <c r="N377" s="42"/>
      <c r="O377" s="42"/>
    </row>
    <row r="378" spans="7:15" ht="12.75">
      <c r="G378" s="41"/>
      <c r="H378" s="42"/>
      <c r="I378" s="42"/>
      <c r="J378" s="42"/>
      <c r="K378" s="42"/>
      <c r="L378" s="42"/>
      <c r="M378" s="42"/>
      <c r="N378" s="42"/>
      <c r="O378" s="42"/>
    </row>
    <row r="379" spans="7:15" ht="12.75">
      <c r="G379" s="41"/>
      <c r="H379" s="42"/>
      <c r="I379" s="42"/>
      <c r="J379" s="42"/>
      <c r="K379" s="42"/>
      <c r="L379" s="42"/>
      <c r="M379" s="42"/>
      <c r="N379" s="42"/>
      <c r="O379" s="42"/>
    </row>
    <row r="380" spans="7:15" ht="12.75">
      <c r="G380" s="41"/>
      <c r="H380" s="42"/>
      <c r="I380" s="42"/>
      <c r="J380" s="42"/>
      <c r="K380" s="42"/>
      <c r="L380" s="42"/>
      <c r="M380" s="42"/>
      <c r="N380" s="42"/>
      <c r="O380" s="42"/>
    </row>
    <row r="381" spans="7:15" ht="12.75">
      <c r="G381" s="41"/>
      <c r="H381" s="42"/>
      <c r="I381" s="42"/>
      <c r="J381" s="42"/>
      <c r="K381" s="42"/>
      <c r="L381" s="42"/>
      <c r="M381" s="42"/>
      <c r="N381" s="42"/>
      <c r="O381" s="42"/>
    </row>
    <row r="382" spans="7:15" ht="12.75">
      <c r="G382" s="41"/>
      <c r="H382" s="42"/>
      <c r="I382" s="42"/>
      <c r="J382" s="42"/>
      <c r="K382" s="42"/>
      <c r="L382" s="42"/>
      <c r="M382" s="42"/>
      <c r="N382" s="42"/>
      <c r="O382" s="42"/>
    </row>
    <row r="383" spans="7:15" ht="12.75">
      <c r="G383" s="41"/>
      <c r="H383" s="42"/>
      <c r="I383" s="42"/>
      <c r="J383" s="42"/>
      <c r="K383" s="42"/>
      <c r="L383" s="42"/>
      <c r="M383" s="42"/>
      <c r="N383" s="42"/>
      <c r="O383" s="42"/>
    </row>
    <row r="384" spans="7:15" ht="12.75">
      <c r="G384" s="41"/>
      <c r="H384" s="42"/>
      <c r="I384" s="42"/>
      <c r="J384" s="42"/>
      <c r="K384" s="42"/>
      <c r="L384" s="42"/>
      <c r="M384" s="42"/>
      <c r="N384" s="42"/>
      <c r="O384" s="42"/>
    </row>
    <row r="385" spans="7:15" ht="12.75">
      <c r="G385" s="41"/>
      <c r="H385" s="42"/>
      <c r="I385" s="42"/>
      <c r="J385" s="42"/>
      <c r="K385" s="42"/>
      <c r="L385" s="42"/>
      <c r="M385" s="42"/>
      <c r="N385" s="42"/>
      <c r="O385" s="42"/>
    </row>
    <row r="386" spans="7:15" ht="12.75">
      <c r="G386" s="41"/>
      <c r="H386" s="42"/>
      <c r="I386" s="42"/>
      <c r="J386" s="42"/>
      <c r="K386" s="42"/>
      <c r="L386" s="42"/>
      <c r="M386" s="42"/>
      <c r="N386" s="42"/>
      <c r="O386" s="42"/>
    </row>
    <row r="387" spans="7:15" ht="12.75">
      <c r="G387" s="41"/>
      <c r="H387" s="42"/>
      <c r="I387" s="42"/>
      <c r="J387" s="42"/>
      <c r="K387" s="42"/>
      <c r="L387" s="42"/>
      <c r="M387" s="42"/>
      <c r="N387" s="42"/>
      <c r="O387" s="42"/>
    </row>
    <row r="388" spans="7:15" ht="12.75">
      <c r="G388" s="41"/>
      <c r="H388" s="42"/>
      <c r="I388" s="42"/>
      <c r="J388" s="42"/>
      <c r="K388" s="42"/>
      <c r="L388" s="42"/>
      <c r="M388" s="42"/>
      <c r="N388" s="42"/>
      <c r="O388" s="42"/>
    </row>
    <row r="389" spans="7:15" ht="12.75">
      <c r="G389" s="41"/>
      <c r="H389" s="42"/>
      <c r="I389" s="42"/>
      <c r="J389" s="42"/>
      <c r="K389" s="42"/>
      <c r="L389" s="42"/>
      <c r="M389" s="42"/>
      <c r="N389" s="42"/>
      <c r="O389" s="42"/>
    </row>
    <row r="390" spans="7:15" ht="12.75">
      <c r="G390" s="41"/>
      <c r="H390" s="42"/>
      <c r="I390" s="42"/>
      <c r="J390" s="42"/>
      <c r="K390" s="42"/>
      <c r="L390" s="42"/>
      <c r="M390" s="42"/>
      <c r="N390" s="42"/>
      <c r="O390" s="42"/>
    </row>
    <row r="391" spans="7:15" ht="12.75">
      <c r="G391" s="41"/>
      <c r="H391" s="42"/>
      <c r="I391" s="42"/>
      <c r="J391" s="42"/>
      <c r="K391" s="42"/>
      <c r="L391" s="42"/>
      <c r="M391" s="42"/>
      <c r="N391" s="42"/>
      <c r="O391" s="42"/>
    </row>
    <row r="392" spans="7:15" ht="12.75">
      <c r="G392" s="41"/>
      <c r="H392" s="42"/>
      <c r="I392" s="42"/>
      <c r="J392" s="42"/>
      <c r="K392" s="42"/>
      <c r="L392" s="42"/>
      <c r="M392" s="42"/>
      <c r="N392" s="42"/>
      <c r="O392" s="42"/>
    </row>
    <row r="393" spans="7:15" ht="12.75">
      <c r="G393" s="41"/>
      <c r="H393" s="42"/>
      <c r="I393" s="42"/>
      <c r="J393" s="42"/>
      <c r="K393" s="42"/>
      <c r="L393" s="42"/>
      <c r="M393" s="42"/>
      <c r="N393" s="42"/>
      <c r="O393" s="42"/>
    </row>
    <row r="394" spans="7:15" ht="12.75">
      <c r="G394" s="41"/>
      <c r="H394" s="42"/>
      <c r="I394" s="42"/>
      <c r="J394" s="42"/>
      <c r="K394" s="42"/>
      <c r="L394" s="42"/>
      <c r="M394" s="42"/>
      <c r="N394" s="42"/>
      <c r="O394" s="42"/>
    </row>
    <row r="395" spans="7:15" ht="12.75">
      <c r="G395" s="41"/>
      <c r="H395" s="42"/>
      <c r="I395" s="42"/>
      <c r="J395" s="42"/>
      <c r="K395" s="42"/>
      <c r="L395" s="42"/>
      <c r="M395" s="42"/>
      <c r="N395" s="42"/>
      <c r="O395" s="42"/>
    </row>
    <row r="396" spans="7:15" ht="12.75">
      <c r="G396" s="41"/>
      <c r="H396" s="42"/>
      <c r="I396" s="42"/>
      <c r="J396" s="42"/>
      <c r="K396" s="42"/>
      <c r="L396" s="42"/>
      <c r="M396" s="42"/>
      <c r="N396" s="42"/>
      <c r="O396" s="42"/>
    </row>
    <row r="397" spans="7:15" ht="12.75">
      <c r="G397" s="41"/>
      <c r="H397" s="42"/>
      <c r="I397" s="42"/>
      <c r="J397" s="42"/>
      <c r="K397" s="42"/>
      <c r="L397" s="42"/>
      <c r="M397" s="42"/>
      <c r="N397" s="42"/>
      <c r="O397" s="42"/>
    </row>
    <row r="398" spans="7:15" ht="12.75">
      <c r="G398" s="41"/>
      <c r="H398" s="42"/>
      <c r="I398" s="42"/>
      <c r="J398" s="42"/>
      <c r="K398" s="42"/>
      <c r="L398" s="42"/>
      <c r="M398" s="42"/>
      <c r="N398" s="42"/>
      <c r="O398" s="42"/>
    </row>
    <row r="399" spans="7:15" ht="12.75">
      <c r="G399" s="41"/>
      <c r="H399" s="42"/>
      <c r="I399" s="42"/>
      <c r="J399" s="42"/>
      <c r="K399" s="42"/>
      <c r="L399" s="42"/>
      <c r="M399" s="42"/>
      <c r="N399" s="42"/>
      <c r="O399" s="42"/>
    </row>
    <row r="400" spans="7:15" ht="12.75">
      <c r="G400" s="41"/>
      <c r="H400" s="42"/>
      <c r="I400" s="42"/>
      <c r="J400" s="42"/>
      <c r="K400" s="42"/>
      <c r="L400" s="42"/>
      <c r="M400" s="42"/>
      <c r="N400" s="42"/>
      <c r="O400" s="42"/>
    </row>
    <row r="401" spans="7:15" ht="12.75">
      <c r="G401" s="41"/>
      <c r="H401" s="42"/>
      <c r="I401" s="42"/>
      <c r="J401" s="42"/>
      <c r="K401" s="42"/>
      <c r="L401" s="42"/>
      <c r="M401" s="42"/>
      <c r="N401" s="42"/>
      <c r="O401" s="42"/>
    </row>
    <row r="402" spans="7:15" ht="12.75">
      <c r="G402" s="41"/>
      <c r="H402" s="42"/>
      <c r="I402" s="42"/>
      <c r="J402" s="42"/>
      <c r="K402" s="42"/>
      <c r="L402" s="42"/>
      <c r="M402" s="42"/>
      <c r="N402" s="42"/>
      <c r="O402" s="42"/>
    </row>
    <row r="403" spans="7:15" ht="12.75">
      <c r="G403" s="41"/>
      <c r="H403" s="42"/>
      <c r="I403" s="42"/>
      <c r="J403" s="42"/>
      <c r="K403" s="42"/>
      <c r="L403" s="42"/>
      <c r="M403" s="42"/>
      <c r="N403" s="42"/>
      <c r="O403" s="42"/>
    </row>
    <row r="404" spans="7:15" ht="12.75">
      <c r="G404" s="41"/>
      <c r="H404" s="42"/>
      <c r="I404" s="42"/>
      <c r="J404" s="42"/>
      <c r="K404" s="42"/>
      <c r="L404" s="42"/>
      <c r="M404" s="42"/>
      <c r="N404" s="42"/>
      <c r="O404" s="42"/>
    </row>
    <row r="405" spans="7:15" ht="12.75">
      <c r="G405" s="41"/>
      <c r="H405" s="42"/>
      <c r="I405" s="42"/>
      <c r="J405" s="42"/>
      <c r="K405" s="42"/>
      <c r="L405" s="42"/>
      <c r="M405" s="42"/>
      <c r="N405" s="42"/>
      <c r="O405" s="42"/>
    </row>
    <row r="406" spans="7:15" ht="12.75">
      <c r="G406" s="41"/>
      <c r="H406" s="42"/>
      <c r="I406" s="42"/>
      <c r="J406" s="42"/>
      <c r="K406" s="42"/>
      <c r="L406" s="42"/>
      <c r="M406" s="42"/>
      <c r="N406" s="42"/>
      <c r="O406" s="42"/>
    </row>
    <row r="407" spans="7:15" ht="12.75">
      <c r="G407" s="41"/>
      <c r="H407" s="42"/>
      <c r="I407" s="42"/>
      <c r="J407" s="42"/>
      <c r="K407" s="42"/>
      <c r="L407" s="42"/>
      <c r="M407" s="42"/>
      <c r="N407" s="42"/>
      <c r="O407" s="42"/>
    </row>
    <row r="408" spans="7:15" ht="12.75">
      <c r="G408" s="41"/>
      <c r="H408" s="42"/>
      <c r="I408" s="42"/>
      <c r="J408" s="42"/>
      <c r="K408" s="42"/>
      <c r="L408" s="42"/>
      <c r="M408" s="42"/>
      <c r="N408" s="42"/>
      <c r="O408" s="42"/>
    </row>
    <row r="409" spans="7:15" ht="12.75">
      <c r="G409" s="41"/>
      <c r="H409" s="42"/>
      <c r="I409" s="42"/>
      <c r="J409" s="42"/>
      <c r="K409" s="42"/>
      <c r="L409" s="42"/>
      <c r="M409" s="42"/>
      <c r="N409" s="42"/>
      <c r="O409" s="42"/>
    </row>
    <row r="410" spans="7:15" ht="12.75">
      <c r="G410" s="41"/>
      <c r="H410" s="42"/>
      <c r="I410" s="42"/>
      <c r="J410" s="42"/>
      <c r="K410" s="42"/>
      <c r="L410" s="42"/>
      <c r="M410" s="42"/>
      <c r="N410" s="42"/>
      <c r="O410" s="42"/>
    </row>
    <row r="411" spans="7:15" ht="12.75">
      <c r="G411" s="41"/>
      <c r="H411" s="42"/>
      <c r="I411" s="42"/>
      <c r="J411" s="42"/>
      <c r="K411" s="42"/>
      <c r="L411" s="42"/>
      <c r="M411" s="42"/>
      <c r="N411" s="42"/>
      <c r="O411" s="42"/>
    </row>
    <row r="412" spans="7:15" ht="12.75">
      <c r="G412" s="41"/>
      <c r="H412" s="42"/>
      <c r="I412" s="42"/>
      <c r="J412" s="42"/>
      <c r="K412" s="42"/>
      <c r="L412" s="42"/>
      <c r="M412" s="42"/>
      <c r="N412" s="42"/>
      <c r="O412" s="42"/>
    </row>
    <row r="413" spans="7:15" ht="12.75">
      <c r="G413" s="41"/>
      <c r="H413" s="42"/>
      <c r="I413" s="42"/>
      <c r="J413" s="42"/>
      <c r="K413" s="42"/>
      <c r="L413" s="42"/>
      <c r="M413" s="42"/>
      <c r="N413" s="42"/>
      <c r="O413" s="42"/>
    </row>
    <row r="414" spans="7:15" ht="12.75">
      <c r="G414" s="41"/>
      <c r="H414" s="42"/>
      <c r="I414" s="42"/>
      <c r="J414" s="42"/>
      <c r="K414" s="42"/>
      <c r="L414" s="42"/>
      <c r="M414" s="42"/>
      <c r="N414" s="42"/>
      <c r="O414" s="42"/>
    </row>
    <row r="415" spans="7:15" ht="12.75">
      <c r="G415" s="41"/>
      <c r="H415" s="42"/>
      <c r="I415" s="42"/>
      <c r="J415" s="42"/>
      <c r="K415" s="42"/>
      <c r="L415" s="42"/>
      <c r="M415" s="42"/>
      <c r="N415" s="42"/>
      <c r="O415" s="42"/>
    </row>
    <row r="416" spans="7:15" ht="12.75">
      <c r="G416" s="41"/>
      <c r="H416" s="42"/>
      <c r="I416" s="42"/>
      <c r="J416" s="42"/>
      <c r="K416" s="42"/>
      <c r="L416" s="42"/>
      <c r="M416" s="42"/>
      <c r="N416" s="42"/>
      <c r="O416" s="42"/>
    </row>
    <row r="417" spans="7:15" ht="12.75">
      <c r="G417" s="41"/>
      <c r="H417" s="42"/>
      <c r="I417" s="42"/>
      <c r="J417" s="42"/>
      <c r="K417" s="42"/>
      <c r="L417" s="42"/>
      <c r="M417" s="42"/>
      <c r="N417" s="42"/>
      <c r="O417" s="42"/>
    </row>
    <row r="418" spans="7:15" ht="12.75">
      <c r="G418" s="41"/>
      <c r="H418" s="42"/>
      <c r="I418" s="42"/>
      <c r="J418" s="42"/>
      <c r="K418" s="42"/>
      <c r="L418" s="42"/>
      <c r="M418" s="42"/>
      <c r="N418" s="42"/>
      <c r="O418" s="42"/>
    </row>
    <row r="419" spans="7:15" ht="12.75">
      <c r="G419" s="41"/>
      <c r="H419" s="42"/>
      <c r="I419" s="42"/>
      <c r="J419" s="42"/>
      <c r="K419" s="42"/>
      <c r="L419" s="42"/>
      <c r="M419" s="42"/>
      <c r="N419" s="42"/>
      <c r="O419" s="42"/>
    </row>
    <row r="420" spans="7:15" ht="12.75">
      <c r="G420" s="41"/>
      <c r="H420" s="42"/>
      <c r="I420" s="42"/>
      <c r="J420" s="42"/>
      <c r="K420" s="42"/>
      <c r="L420" s="42"/>
      <c r="M420" s="42"/>
      <c r="N420" s="42"/>
      <c r="O420" s="42"/>
    </row>
    <row r="421" spans="7:15" ht="12.75">
      <c r="G421" s="41"/>
      <c r="H421" s="42"/>
      <c r="I421" s="42"/>
      <c r="J421" s="42"/>
      <c r="K421" s="42"/>
      <c r="L421" s="42"/>
      <c r="M421" s="42"/>
      <c r="N421" s="42"/>
      <c r="O421" s="42"/>
    </row>
    <row r="422" spans="7:15" ht="12.75">
      <c r="G422" s="41"/>
      <c r="H422" s="42"/>
      <c r="I422" s="42"/>
      <c r="J422" s="42"/>
      <c r="K422" s="42"/>
      <c r="L422" s="42"/>
      <c r="M422" s="42"/>
      <c r="N422" s="42"/>
      <c r="O422" s="42"/>
    </row>
    <row r="423" spans="7:15" ht="12.75">
      <c r="G423" s="41"/>
      <c r="H423" s="42"/>
      <c r="I423" s="42"/>
      <c r="J423" s="42"/>
      <c r="K423" s="42"/>
      <c r="L423" s="42"/>
      <c r="M423" s="42"/>
      <c r="N423" s="42"/>
      <c r="O423" s="42"/>
    </row>
    <row r="424" spans="7:15" ht="12.75">
      <c r="G424" s="41"/>
      <c r="H424" s="42"/>
      <c r="I424" s="42"/>
      <c r="J424" s="42"/>
      <c r="K424" s="42"/>
      <c r="L424" s="42"/>
      <c r="M424" s="42"/>
      <c r="N424" s="42"/>
      <c r="O424" s="42"/>
    </row>
    <row r="425" spans="7:15" ht="12.75">
      <c r="G425" s="41"/>
      <c r="H425" s="42"/>
      <c r="I425" s="42"/>
      <c r="J425" s="42"/>
      <c r="K425" s="42"/>
      <c r="L425" s="42"/>
      <c r="M425" s="42"/>
      <c r="N425" s="42"/>
      <c r="O425" s="42"/>
    </row>
    <row r="426" spans="7:15" ht="12.75">
      <c r="G426" s="41"/>
      <c r="H426" s="42"/>
      <c r="I426" s="42"/>
      <c r="J426" s="42"/>
      <c r="K426" s="42"/>
      <c r="L426" s="42"/>
      <c r="M426" s="42"/>
      <c r="N426" s="42"/>
      <c r="O426" s="42"/>
    </row>
    <row r="427" spans="7:15" ht="12.75">
      <c r="G427" s="41"/>
      <c r="H427" s="42"/>
      <c r="I427" s="42"/>
      <c r="J427" s="42"/>
      <c r="K427" s="42"/>
      <c r="L427" s="42"/>
      <c r="M427" s="42"/>
      <c r="N427" s="42"/>
      <c r="O427" s="42"/>
    </row>
    <row r="428" spans="7:15" ht="12.75">
      <c r="G428" s="41"/>
      <c r="H428" s="42"/>
      <c r="I428" s="42"/>
      <c r="J428" s="42"/>
      <c r="K428" s="42"/>
      <c r="L428" s="42"/>
      <c r="M428" s="42"/>
      <c r="N428" s="42"/>
      <c r="O428" s="42"/>
    </row>
    <row r="429" spans="7:15" ht="12.75">
      <c r="G429" s="41"/>
      <c r="H429" s="42"/>
      <c r="I429" s="42"/>
      <c r="J429" s="42"/>
      <c r="K429" s="42"/>
      <c r="L429" s="42"/>
      <c r="M429" s="42"/>
      <c r="N429" s="42"/>
      <c r="O429" s="42"/>
    </row>
    <row r="430" spans="7:15" ht="12.75">
      <c r="G430" s="41"/>
      <c r="H430" s="42"/>
      <c r="I430" s="42"/>
      <c r="J430" s="42"/>
      <c r="K430" s="42"/>
      <c r="L430" s="42"/>
      <c r="M430" s="42"/>
      <c r="N430" s="42"/>
      <c r="O430" s="42"/>
    </row>
    <row r="431" spans="7:15" ht="12.75">
      <c r="G431" s="41"/>
      <c r="H431" s="42"/>
      <c r="I431" s="42"/>
      <c r="J431" s="42"/>
      <c r="K431" s="42"/>
      <c r="L431" s="42"/>
      <c r="M431" s="42"/>
      <c r="N431" s="42"/>
      <c r="O431" s="42"/>
    </row>
    <row r="432" spans="7:15" ht="12.75">
      <c r="G432" s="41"/>
      <c r="H432" s="42"/>
      <c r="I432" s="42"/>
      <c r="J432" s="42"/>
      <c r="K432" s="42"/>
      <c r="L432" s="42"/>
      <c r="M432" s="42"/>
      <c r="N432" s="42"/>
      <c r="O432" s="42"/>
    </row>
    <row r="433" spans="7:15" ht="12.75">
      <c r="G433" s="41"/>
      <c r="H433" s="42"/>
      <c r="I433" s="42"/>
      <c r="J433" s="42"/>
      <c r="K433" s="42"/>
      <c r="L433" s="42"/>
      <c r="M433" s="42"/>
      <c r="N433" s="42"/>
      <c r="O433" s="42"/>
    </row>
    <row r="434" spans="7:15" ht="12.75">
      <c r="G434" s="41"/>
      <c r="H434" s="42"/>
      <c r="I434" s="42"/>
      <c r="J434" s="42"/>
      <c r="K434" s="42"/>
      <c r="L434" s="42"/>
      <c r="M434" s="42"/>
      <c r="N434" s="42"/>
      <c r="O434" s="42"/>
    </row>
    <row r="435" spans="7:15" ht="12.75">
      <c r="G435" s="41"/>
      <c r="H435" s="42"/>
      <c r="I435" s="42"/>
      <c r="J435" s="42"/>
      <c r="K435" s="42"/>
      <c r="L435" s="42"/>
      <c r="M435" s="42"/>
      <c r="N435" s="42"/>
      <c r="O435" s="42"/>
    </row>
    <row r="436" spans="7:15" ht="12.75">
      <c r="G436" s="41"/>
      <c r="H436" s="42"/>
      <c r="I436" s="42"/>
      <c r="J436" s="42"/>
      <c r="K436" s="42"/>
      <c r="L436" s="42"/>
      <c r="M436" s="42"/>
      <c r="N436" s="42"/>
      <c r="O436" s="42"/>
    </row>
    <row r="437" spans="7:15" ht="12.75">
      <c r="G437" s="41"/>
      <c r="H437" s="42"/>
      <c r="I437" s="42"/>
      <c r="J437" s="42"/>
      <c r="K437" s="42"/>
      <c r="L437" s="42"/>
      <c r="M437" s="42"/>
      <c r="N437" s="42"/>
      <c r="O437" s="42"/>
    </row>
    <row r="438" spans="7:15" ht="12.75">
      <c r="G438" s="41"/>
      <c r="H438" s="42"/>
      <c r="I438" s="42"/>
      <c r="J438" s="42"/>
      <c r="K438" s="42"/>
      <c r="L438" s="42"/>
      <c r="M438" s="42"/>
      <c r="N438" s="42"/>
      <c r="O438" s="42"/>
    </row>
    <row r="439" spans="7:15" ht="12.75">
      <c r="G439" s="41"/>
      <c r="H439" s="42"/>
      <c r="I439" s="42"/>
      <c r="J439" s="42"/>
      <c r="K439" s="42"/>
      <c r="L439" s="42"/>
      <c r="M439" s="42"/>
      <c r="N439" s="42"/>
      <c r="O439" s="42"/>
    </row>
    <row r="440" spans="7:15" ht="12.75">
      <c r="G440" s="41"/>
      <c r="H440" s="42"/>
      <c r="I440" s="42"/>
      <c r="J440" s="42"/>
      <c r="K440" s="42"/>
      <c r="L440" s="42"/>
      <c r="M440" s="42"/>
      <c r="N440" s="42"/>
      <c r="O440" s="42"/>
    </row>
    <row r="441" spans="7:15" ht="12.75">
      <c r="G441" s="41"/>
      <c r="H441" s="42"/>
      <c r="I441" s="42"/>
      <c r="J441" s="42"/>
      <c r="K441" s="42"/>
      <c r="L441" s="42"/>
      <c r="M441" s="42"/>
      <c r="N441" s="42"/>
      <c r="O441" s="42"/>
    </row>
    <row r="442" spans="7:15" ht="12.75">
      <c r="G442" s="41"/>
      <c r="H442" s="42"/>
      <c r="I442" s="42"/>
      <c r="J442" s="42"/>
      <c r="K442" s="42"/>
      <c r="L442" s="42"/>
      <c r="M442" s="42"/>
      <c r="N442" s="42"/>
      <c r="O442" s="42"/>
    </row>
    <row r="443" spans="7:15" ht="12.75">
      <c r="G443" s="41"/>
      <c r="H443" s="42"/>
      <c r="I443" s="42"/>
      <c r="J443" s="42"/>
      <c r="K443" s="42"/>
      <c r="L443" s="42"/>
      <c r="M443" s="42"/>
      <c r="N443" s="42"/>
      <c r="O443" s="42"/>
    </row>
    <row r="444" spans="7:15" ht="12.75">
      <c r="G444" s="41"/>
      <c r="H444" s="42"/>
      <c r="I444" s="42"/>
      <c r="J444" s="42"/>
      <c r="K444" s="42"/>
      <c r="L444" s="42"/>
      <c r="M444" s="42"/>
      <c r="N444" s="42"/>
      <c r="O444" s="42"/>
    </row>
    <row r="445" spans="7:15" ht="12.75">
      <c r="G445" s="41"/>
      <c r="H445" s="42"/>
      <c r="I445" s="42"/>
      <c r="J445" s="42"/>
      <c r="K445" s="42"/>
      <c r="L445" s="42"/>
      <c r="M445" s="42"/>
      <c r="N445" s="42"/>
      <c r="O445" s="42"/>
    </row>
    <row r="446" spans="7:15" ht="12.75">
      <c r="G446" s="41"/>
      <c r="H446" s="42"/>
      <c r="I446" s="42"/>
      <c r="J446" s="42"/>
      <c r="K446" s="42"/>
      <c r="L446" s="42"/>
      <c r="M446" s="42"/>
      <c r="N446" s="42"/>
      <c r="O446" s="42"/>
    </row>
    <row r="447" spans="7:15" ht="12.75">
      <c r="G447" s="41"/>
      <c r="H447" s="42"/>
      <c r="I447" s="42"/>
      <c r="J447" s="42"/>
      <c r="K447" s="42"/>
      <c r="L447" s="42"/>
      <c r="M447" s="42"/>
      <c r="N447" s="42"/>
      <c r="O447" s="42"/>
    </row>
    <row r="448" spans="7:15" ht="12.75">
      <c r="G448" s="41"/>
      <c r="H448" s="42"/>
      <c r="I448" s="42"/>
      <c r="J448" s="42"/>
      <c r="K448" s="42"/>
      <c r="L448" s="42"/>
      <c r="M448" s="42"/>
      <c r="N448" s="42"/>
      <c r="O448" s="42"/>
    </row>
    <row r="449" spans="7:15" ht="12.75">
      <c r="G449" s="41"/>
      <c r="H449" s="42"/>
      <c r="I449" s="42"/>
      <c r="J449" s="42"/>
      <c r="K449" s="42"/>
      <c r="L449" s="42"/>
      <c r="M449" s="42"/>
      <c r="N449" s="42"/>
      <c r="O449" s="42"/>
    </row>
    <row r="450" spans="7:15" ht="12.75">
      <c r="G450" s="41"/>
      <c r="H450" s="42"/>
      <c r="I450" s="42"/>
      <c r="J450" s="42"/>
      <c r="K450" s="42"/>
      <c r="L450" s="42"/>
      <c r="M450" s="42"/>
      <c r="N450" s="42"/>
      <c r="O450" s="42"/>
    </row>
    <row r="451" spans="7:15" ht="12.75">
      <c r="G451" s="41"/>
      <c r="H451" s="42"/>
      <c r="I451" s="42"/>
      <c r="J451" s="42"/>
      <c r="K451" s="42"/>
      <c r="L451" s="42"/>
      <c r="M451" s="42"/>
      <c r="N451" s="42"/>
      <c r="O451" s="42"/>
    </row>
    <row r="452" spans="7:15" ht="12.75">
      <c r="G452" s="41"/>
      <c r="H452" s="42"/>
      <c r="I452" s="42"/>
      <c r="J452" s="42"/>
      <c r="K452" s="42"/>
      <c r="L452" s="42"/>
      <c r="M452" s="42"/>
      <c r="N452" s="42"/>
      <c r="O452" s="42"/>
    </row>
    <row r="453" spans="7:15" ht="12.75">
      <c r="G453" s="41"/>
      <c r="H453" s="42"/>
      <c r="I453" s="42"/>
      <c r="J453" s="42"/>
      <c r="K453" s="42"/>
      <c r="L453" s="42"/>
      <c r="M453" s="42"/>
      <c r="N453" s="42"/>
      <c r="O453" s="42"/>
    </row>
    <row r="454" spans="7:15" ht="12.75">
      <c r="G454" s="41"/>
      <c r="H454" s="42"/>
      <c r="I454" s="42"/>
      <c r="J454" s="42"/>
      <c r="K454" s="42"/>
      <c r="L454" s="42"/>
      <c r="M454" s="42"/>
      <c r="N454" s="42"/>
      <c r="O454" s="42"/>
    </row>
    <row r="455" spans="7:15" ht="12.75">
      <c r="G455" s="41"/>
      <c r="H455" s="42"/>
      <c r="I455" s="42"/>
      <c r="J455" s="42"/>
      <c r="K455" s="42"/>
      <c r="L455" s="42"/>
      <c r="M455" s="42"/>
      <c r="N455" s="42"/>
      <c r="O455" s="42"/>
    </row>
    <row r="456" spans="7:15" ht="12.75">
      <c r="G456" s="41"/>
      <c r="H456" s="42"/>
      <c r="I456" s="42"/>
      <c r="J456" s="42"/>
      <c r="K456" s="42"/>
      <c r="L456" s="42"/>
      <c r="M456" s="42"/>
      <c r="N456" s="42"/>
      <c r="O456" s="42"/>
    </row>
    <row r="457" spans="7:15" ht="12.75">
      <c r="G457" s="41"/>
      <c r="H457" s="42"/>
      <c r="I457" s="42"/>
      <c r="J457" s="42"/>
      <c r="K457" s="42"/>
      <c r="L457" s="42"/>
      <c r="M457" s="42"/>
      <c r="N457" s="42"/>
      <c r="O457" s="42"/>
    </row>
    <row r="458" spans="7:15" ht="12.75">
      <c r="G458" s="41"/>
      <c r="H458" s="42"/>
      <c r="I458" s="42"/>
      <c r="J458" s="42"/>
      <c r="K458" s="42"/>
      <c r="L458" s="42"/>
      <c r="M458" s="42"/>
      <c r="N458" s="42"/>
      <c r="O458" s="42"/>
    </row>
    <row r="459" spans="7:15" ht="12.75">
      <c r="G459" s="41"/>
      <c r="H459" s="42"/>
      <c r="I459" s="42"/>
      <c r="J459" s="42"/>
      <c r="K459" s="42"/>
      <c r="L459" s="42"/>
      <c r="M459" s="42"/>
      <c r="N459" s="42"/>
      <c r="O459" s="42"/>
    </row>
    <row r="460" spans="7:15" ht="12.75">
      <c r="G460" s="41"/>
      <c r="H460" s="42"/>
      <c r="I460" s="42"/>
      <c r="J460" s="42"/>
      <c r="K460" s="42"/>
      <c r="L460" s="42"/>
      <c r="M460" s="42"/>
      <c r="N460" s="42"/>
      <c r="O460" s="42"/>
    </row>
    <row r="461" spans="7:15" ht="12.75">
      <c r="G461" s="41"/>
      <c r="H461" s="42"/>
      <c r="I461" s="42"/>
      <c r="J461" s="42"/>
      <c r="K461" s="42"/>
      <c r="L461" s="42"/>
      <c r="M461" s="42"/>
      <c r="N461" s="42"/>
      <c r="O461" s="42"/>
    </row>
    <row r="462" spans="7:15" ht="12.75">
      <c r="G462" s="41"/>
      <c r="H462" s="42"/>
      <c r="I462" s="42"/>
      <c r="J462" s="42"/>
      <c r="K462" s="42"/>
      <c r="L462" s="42"/>
      <c r="M462" s="42"/>
      <c r="N462" s="42"/>
      <c r="O462" s="42"/>
    </row>
    <row r="463" spans="7:15" ht="12.75">
      <c r="G463" s="41"/>
      <c r="H463" s="42"/>
      <c r="I463" s="42"/>
      <c r="J463" s="42"/>
      <c r="K463" s="42"/>
      <c r="L463" s="42"/>
      <c r="M463" s="42"/>
      <c r="N463" s="42"/>
      <c r="O463" s="42"/>
    </row>
    <row r="464" spans="7:15" ht="12.75">
      <c r="G464" s="41"/>
      <c r="H464" s="42"/>
      <c r="I464" s="42"/>
      <c r="J464" s="42"/>
      <c r="K464" s="42"/>
      <c r="L464" s="42"/>
      <c r="M464" s="42"/>
      <c r="N464" s="42"/>
      <c r="O464" s="42"/>
    </row>
    <row r="465" spans="7:15" ht="12.75">
      <c r="G465" s="41"/>
      <c r="H465" s="42"/>
      <c r="I465" s="42"/>
      <c r="J465" s="42"/>
      <c r="K465" s="42"/>
      <c r="L465" s="42"/>
      <c r="M465" s="42"/>
      <c r="N465" s="42"/>
      <c r="O465" s="42"/>
    </row>
    <row r="466" spans="7:15" ht="12.75">
      <c r="G466" s="41"/>
      <c r="H466" s="42"/>
      <c r="I466" s="42"/>
      <c r="J466" s="42"/>
      <c r="K466" s="42"/>
      <c r="L466" s="42"/>
      <c r="M466" s="42"/>
      <c r="N466" s="42"/>
      <c r="O466" s="42"/>
    </row>
    <row r="467" spans="7:15" ht="12.75">
      <c r="G467" s="41"/>
      <c r="H467" s="42"/>
      <c r="I467" s="42"/>
      <c r="J467" s="42"/>
      <c r="K467" s="42"/>
      <c r="L467" s="42"/>
      <c r="M467" s="42"/>
      <c r="N467" s="42"/>
      <c r="O467" s="42"/>
    </row>
    <row r="468" spans="7:15" ht="12.75">
      <c r="G468" s="41"/>
      <c r="H468" s="42"/>
      <c r="I468" s="42"/>
      <c r="J468" s="42"/>
      <c r="K468" s="42"/>
      <c r="L468" s="42"/>
      <c r="M468" s="42"/>
      <c r="N468" s="42"/>
      <c r="O468" s="42"/>
    </row>
    <row r="469" spans="7:15" ht="12.75">
      <c r="G469" s="41"/>
      <c r="H469" s="42"/>
      <c r="I469" s="42"/>
      <c r="J469" s="42"/>
      <c r="K469" s="42"/>
      <c r="L469" s="42"/>
      <c r="M469" s="42"/>
      <c r="N469" s="42"/>
      <c r="O469" s="42"/>
    </row>
    <row r="470" spans="7:15" ht="12.75">
      <c r="G470" s="41"/>
      <c r="H470" s="42"/>
      <c r="I470" s="42"/>
      <c r="J470" s="42"/>
      <c r="K470" s="42"/>
      <c r="L470" s="42"/>
      <c r="M470" s="42"/>
      <c r="N470" s="42"/>
      <c r="O470" s="42"/>
    </row>
    <row r="471" spans="7:15" ht="12.75">
      <c r="G471" s="41"/>
      <c r="H471" s="42"/>
      <c r="I471" s="42"/>
      <c r="J471" s="42"/>
      <c r="K471" s="42"/>
      <c r="L471" s="42"/>
      <c r="M471" s="42"/>
      <c r="N471" s="42"/>
      <c r="O471" s="42"/>
    </row>
    <row r="472" spans="7:15" ht="12.75">
      <c r="G472" s="41"/>
      <c r="H472" s="42"/>
      <c r="I472" s="42"/>
      <c r="J472" s="42"/>
      <c r="K472" s="42"/>
      <c r="L472" s="42"/>
      <c r="M472" s="42"/>
      <c r="N472" s="42"/>
      <c r="O472" s="42"/>
    </row>
    <row r="473" spans="7:15" ht="12.75">
      <c r="G473" s="41"/>
      <c r="H473" s="42"/>
      <c r="I473" s="42"/>
      <c r="J473" s="42"/>
      <c r="K473" s="42"/>
      <c r="L473" s="42"/>
      <c r="M473" s="42"/>
      <c r="N473" s="42"/>
      <c r="O473" s="42"/>
    </row>
    <row r="474" spans="7:15" ht="12.75">
      <c r="G474" s="41"/>
      <c r="H474" s="42"/>
      <c r="I474" s="42"/>
      <c r="J474" s="42"/>
      <c r="K474" s="42"/>
      <c r="L474" s="42"/>
      <c r="M474" s="42"/>
      <c r="N474" s="42"/>
      <c r="O474" s="42"/>
    </row>
    <row r="475" spans="7:15" ht="12.75">
      <c r="G475" s="41"/>
      <c r="H475" s="42"/>
      <c r="I475" s="42"/>
      <c r="J475" s="42"/>
      <c r="K475" s="42"/>
      <c r="L475" s="42"/>
      <c r="M475" s="42"/>
      <c r="N475" s="42"/>
      <c r="O475" s="42"/>
    </row>
    <row r="476" spans="7:15" ht="12.75">
      <c r="G476" s="41"/>
      <c r="H476" s="42"/>
      <c r="I476" s="42"/>
      <c r="J476" s="42"/>
      <c r="K476" s="42"/>
      <c r="L476" s="42"/>
      <c r="M476" s="42"/>
      <c r="N476" s="42"/>
      <c r="O476" s="42"/>
    </row>
    <row r="477" spans="7:15" ht="12.75">
      <c r="G477" s="41"/>
      <c r="H477" s="42"/>
      <c r="I477" s="42"/>
      <c r="J477" s="42"/>
      <c r="K477" s="42"/>
      <c r="L477" s="42"/>
      <c r="M477" s="42"/>
      <c r="N477" s="42"/>
      <c r="O477" s="42"/>
    </row>
    <row r="478" spans="7:15" ht="12.75">
      <c r="G478" s="41"/>
      <c r="H478" s="42"/>
      <c r="I478" s="42"/>
      <c r="J478" s="42"/>
      <c r="K478" s="42"/>
      <c r="L478" s="42"/>
      <c r="M478" s="42"/>
      <c r="N478" s="42"/>
      <c r="O478" s="42"/>
    </row>
    <row r="479" spans="7:15" ht="12.75">
      <c r="G479" s="41"/>
      <c r="H479" s="42"/>
      <c r="I479" s="42"/>
      <c r="J479" s="42"/>
      <c r="K479" s="42"/>
      <c r="L479" s="42"/>
      <c r="M479" s="42"/>
      <c r="N479" s="42"/>
      <c r="O479" s="42"/>
    </row>
    <row r="480" spans="7:15" ht="12.75">
      <c r="G480" s="41"/>
      <c r="H480" s="42"/>
      <c r="I480" s="42"/>
      <c r="J480" s="42"/>
      <c r="K480" s="42"/>
      <c r="L480" s="42"/>
      <c r="M480" s="42"/>
      <c r="N480" s="42"/>
      <c r="O480" s="42"/>
    </row>
    <row r="481" spans="7:15" ht="12.75">
      <c r="G481" s="41"/>
      <c r="H481" s="42"/>
      <c r="I481" s="42"/>
      <c r="J481" s="42"/>
      <c r="K481" s="42"/>
      <c r="L481" s="42"/>
      <c r="M481" s="42"/>
      <c r="N481" s="42"/>
      <c r="O481" s="42"/>
    </row>
    <row r="482" spans="7:15" ht="12.75">
      <c r="G482" s="41"/>
      <c r="H482" s="42"/>
      <c r="I482" s="42"/>
      <c r="J482" s="42"/>
      <c r="K482" s="42"/>
      <c r="L482" s="42"/>
      <c r="M482" s="42"/>
      <c r="N482" s="42"/>
      <c r="O482" s="42"/>
    </row>
    <row r="483" spans="7:15" ht="12.75">
      <c r="G483" s="41"/>
      <c r="H483" s="42"/>
      <c r="I483" s="42"/>
      <c r="J483" s="42"/>
      <c r="K483" s="42"/>
      <c r="L483" s="42"/>
      <c r="M483" s="42"/>
      <c r="N483" s="42"/>
      <c r="O483" s="42"/>
    </row>
    <row r="484" spans="7:15" ht="12.75">
      <c r="G484" s="41"/>
      <c r="H484" s="42"/>
      <c r="I484" s="42"/>
      <c r="J484" s="42"/>
      <c r="K484" s="42"/>
      <c r="L484" s="42"/>
      <c r="M484" s="42"/>
      <c r="N484" s="42"/>
      <c r="O484" s="42"/>
    </row>
    <row r="485" spans="7:15" ht="12.75">
      <c r="G485" s="41"/>
      <c r="H485" s="42"/>
      <c r="I485" s="42"/>
      <c r="J485" s="42"/>
      <c r="K485" s="42"/>
      <c r="L485" s="42"/>
      <c r="M485" s="42"/>
      <c r="N485" s="42"/>
      <c r="O485" s="42"/>
    </row>
    <row r="486" spans="7:15" ht="12.75">
      <c r="G486" s="41"/>
      <c r="H486" s="42"/>
      <c r="I486" s="42"/>
      <c r="J486" s="42"/>
      <c r="K486" s="42"/>
      <c r="L486" s="42"/>
      <c r="M486" s="42"/>
      <c r="N486" s="42"/>
      <c r="O486" s="42"/>
    </row>
    <row r="487" spans="7:15" ht="12.75">
      <c r="G487" s="41"/>
      <c r="H487" s="42"/>
      <c r="I487" s="42"/>
      <c r="J487" s="42"/>
      <c r="K487" s="42"/>
      <c r="L487" s="42"/>
      <c r="M487" s="42"/>
      <c r="N487" s="42"/>
      <c r="O487" s="42"/>
    </row>
    <row r="488" spans="7:15" ht="12.75">
      <c r="G488" s="41"/>
      <c r="H488" s="42"/>
      <c r="I488" s="42"/>
      <c r="J488" s="42"/>
      <c r="K488" s="42"/>
      <c r="L488" s="42"/>
      <c r="M488" s="42"/>
      <c r="N488" s="42"/>
      <c r="O488" s="42"/>
    </row>
    <row r="489" spans="7:15" ht="12.75">
      <c r="G489" s="41"/>
      <c r="H489" s="42"/>
      <c r="I489" s="42"/>
      <c r="J489" s="42"/>
      <c r="K489" s="42"/>
      <c r="L489" s="42"/>
      <c r="M489" s="42"/>
      <c r="N489" s="42"/>
      <c r="O489" s="42"/>
    </row>
    <row r="490" spans="7:15" ht="12.75">
      <c r="G490" s="41"/>
      <c r="H490" s="42"/>
      <c r="I490" s="42"/>
      <c r="J490" s="42"/>
      <c r="K490" s="42"/>
      <c r="L490" s="42"/>
      <c r="M490" s="42"/>
      <c r="N490" s="42"/>
      <c r="O490" s="42"/>
    </row>
    <row r="491" spans="7:15" ht="12.75">
      <c r="G491" s="41"/>
      <c r="H491" s="42"/>
      <c r="I491" s="42"/>
      <c r="J491" s="42"/>
      <c r="K491" s="42"/>
      <c r="L491" s="42"/>
      <c r="M491" s="42"/>
      <c r="N491" s="42"/>
      <c r="O491" s="42"/>
    </row>
    <row r="492" spans="7:15" ht="12.75">
      <c r="G492" s="41"/>
      <c r="H492" s="42"/>
      <c r="I492" s="42"/>
      <c r="J492" s="42"/>
      <c r="K492" s="42"/>
      <c r="L492" s="42"/>
      <c r="M492" s="42"/>
      <c r="N492" s="42"/>
      <c r="O492" s="42"/>
    </row>
    <row r="493" spans="7:15" ht="12.75">
      <c r="G493" s="41"/>
      <c r="H493" s="42"/>
      <c r="I493" s="42"/>
      <c r="J493" s="42"/>
      <c r="K493" s="42"/>
      <c r="L493" s="42"/>
      <c r="M493" s="42"/>
      <c r="N493" s="42"/>
      <c r="O493" s="42"/>
    </row>
    <row r="494" spans="7:15" ht="12.75">
      <c r="G494" s="41"/>
      <c r="H494" s="42"/>
      <c r="I494" s="42"/>
      <c r="J494" s="42"/>
      <c r="K494" s="42"/>
      <c r="L494" s="42"/>
      <c r="M494" s="42"/>
      <c r="N494" s="42"/>
      <c r="O494" s="42"/>
    </row>
    <row r="495" spans="7:15" ht="12.75">
      <c r="G495" s="41"/>
      <c r="H495" s="42"/>
      <c r="I495" s="42"/>
      <c r="J495" s="42"/>
      <c r="K495" s="42"/>
      <c r="L495" s="42"/>
      <c r="M495" s="42"/>
      <c r="N495" s="42"/>
      <c r="O495" s="42"/>
    </row>
    <row r="496" spans="7:15" ht="12.75">
      <c r="G496" s="41"/>
      <c r="H496" s="42"/>
      <c r="I496" s="42"/>
      <c r="J496" s="42"/>
      <c r="K496" s="42"/>
      <c r="L496" s="42"/>
      <c r="M496" s="42"/>
      <c r="N496" s="42"/>
      <c r="O496" s="42"/>
    </row>
    <row r="497" spans="7:15" ht="12.75">
      <c r="G497" s="41"/>
      <c r="H497" s="42"/>
      <c r="I497" s="42"/>
      <c r="J497" s="42"/>
      <c r="K497" s="42"/>
      <c r="L497" s="42"/>
      <c r="M497" s="42"/>
      <c r="N497" s="42"/>
      <c r="O497" s="42"/>
    </row>
    <row r="498" spans="7:15" ht="12.75">
      <c r="G498" s="41"/>
      <c r="H498" s="42"/>
      <c r="I498" s="42"/>
      <c r="J498" s="42"/>
      <c r="K498" s="42"/>
      <c r="L498" s="42"/>
      <c r="M498" s="42"/>
      <c r="N498" s="42"/>
      <c r="O498" s="42"/>
    </row>
    <row r="499" spans="7:15" ht="12.75">
      <c r="G499" s="41"/>
      <c r="H499" s="42"/>
      <c r="I499" s="42"/>
      <c r="J499" s="42"/>
      <c r="K499" s="42"/>
      <c r="L499" s="42"/>
      <c r="M499" s="42"/>
      <c r="N499" s="42"/>
      <c r="O499" s="42"/>
    </row>
    <row r="500" spans="7:15" ht="12.75">
      <c r="G500" s="41"/>
      <c r="H500" s="42"/>
      <c r="I500" s="42"/>
      <c r="J500" s="42"/>
      <c r="K500" s="42"/>
      <c r="L500" s="42"/>
      <c r="M500" s="42"/>
      <c r="N500" s="42"/>
      <c r="O500" s="42"/>
    </row>
    <row r="501" spans="7:15" ht="12.75">
      <c r="G501" s="41"/>
      <c r="H501" s="42"/>
      <c r="I501" s="42"/>
      <c r="J501" s="42"/>
      <c r="K501" s="42"/>
      <c r="L501" s="42"/>
      <c r="M501" s="42"/>
      <c r="N501" s="42"/>
      <c r="O501" s="42"/>
    </row>
    <row r="502" spans="7:15" ht="12.75">
      <c r="G502" s="41"/>
      <c r="H502" s="42"/>
      <c r="I502" s="42"/>
      <c r="J502" s="42"/>
      <c r="K502" s="42"/>
      <c r="L502" s="42"/>
      <c r="M502" s="42"/>
      <c r="N502" s="42"/>
      <c r="O502" s="42"/>
    </row>
    <row r="503" spans="7:15" ht="12.75">
      <c r="G503" s="41"/>
      <c r="H503" s="42"/>
      <c r="I503" s="42"/>
      <c r="J503" s="42"/>
      <c r="K503" s="42"/>
      <c r="L503" s="42"/>
      <c r="M503" s="42"/>
      <c r="N503" s="42"/>
      <c r="O503" s="42"/>
    </row>
    <row r="504" spans="7:15" ht="12.75">
      <c r="G504" s="41"/>
      <c r="H504" s="42"/>
      <c r="I504" s="42"/>
      <c r="J504" s="42"/>
      <c r="K504" s="42"/>
      <c r="L504" s="42"/>
      <c r="M504" s="42"/>
      <c r="N504" s="42"/>
      <c r="O504" s="42"/>
    </row>
    <row r="505" spans="7:15" ht="12.75">
      <c r="G505" s="41"/>
      <c r="H505" s="42"/>
      <c r="I505" s="42"/>
      <c r="J505" s="42"/>
      <c r="K505" s="42"/>
      <c r="L505" s="42"/>
      <c r="M505" s="42"/>
      <c r="N505" s="42"/>
      <c r="O505" s="42"/>
    </row>
    <row r="506" spans="7:15" ht="12.75">
      <c r="G506" s="41"/>
      <c r="H506" s="42"/>
      <c r="I506" s="42"/>
      <c r="J506" s="42"/>
      <c r="K506" s="42"/>
      <c r="L506" s="42"/>
      <c r="M506" s="42"/>
      <c r="N506" s="42"/>
      <c r="O506" s="42"/>
    </row>
    <row r="507" spans="7:15" ht="12.75">
      <c r="G507" s="41"/>
      <c r="H507" s="42"/>
      <c r="I507" s="42"/>
      <c r="J507" s="42"/>
      <c r="K507" s="42"/>
      <c r="L507" s="42"/>
      <c r="M507" s="42"/>
      <c r="N507" s="42"/>
      <c r="O507" s="42"/>
    </row>
    <row r="508" spans="7:15" ht="12.75">
      <c r="G508" s="41"/>
      <c r="H508" s="42"/>
      <c r="I508" s="42"/>
      <c r="J508" s="42"/>
      <c r="K508" s="42"/>
      <c r="L508" s="42"/>
      <c r="M508" s="42"/>
      <c r="N508" s="42"/>
      <c r="O508" s="42"/>
    </row>
    <row r="509" spans="7:15" ht="12.75">
      <c r="G509" s="41"/>
      <c r="H509" s="42"/>
      <c r="I509" s="42"/>
      <c r="J509" s="42"/>
      <c r="K509" s="42"/>
      <c r="L509" s="42"/>
      <c r="M509" s="42"/>
      <c r="N509" s="42"/>
      <c r="O509" s="42"/>
    </row>
    <row r="510" spans="7:15" ht="12.75">
      <c r="G510" s="41"/>
      <c r="H510" s="42"/>
      <c r="I510" s="42"/>
      <c r="J510" s="42"/>
      <c r="K510" s="42"/>
      <c r="L510" s="42"/>
      <c r="M510" s="42"/>
      <c r="N510" s="42"/>
      <c r="O510" s="42"/>
    </row>
    <row r="511" spans="7:15" ht="12.75">
      <c r="G511" s="41"/>
      <c r="H511" s="42"/>
      <c r="I511" s="42"/>
      <c r="J511" s="42"/>
      <c r="K511" s="42"/>
      <c r="L511" s="42"/>
      <c r="M511" s="42"/>
      <c r="N511" s="42"/>
      <c r="O511" s="42"/>
    </row>
    <row r="512" spans="7:15" ht="12.75">
      <c r="G512" s="41"/>
      <c r="H512" s="42"/>
      <c r="I512" s="42"/>
      <c r="J512" s="42"/>
      <c r="K512" s="42"/>
      <c r="L512" s="42"/>
      <c r="M512" s="42"/>
      <c r="N512" s="42"/>
      <c r="O512" s="42"/>
    </row>
    <row r="513" spans="7:15" ht="12.75">
      <c r="G513" s="41"/>
      <c r="H513" s="42"/>
      <c r="I513" s="42"/>
      <c r="J513" s="42"/>
      <c r="K513" s="42"/>
      <c r="L513" s="42"/>
      <c r="M513" s="42"/>
      <c r="N513" s="42"/>
      <c r="O513" s="42"/>
    </row>
    <row r="514" spans="7:15" ht="12.75">
      <c r="G514" s="41"/>
      <c r="H514" s="42"/>
      <c r="I514" s="42"/>
      <c r="J514" s="42"/>
      <c r="K514" s="42"/>
      <c r="L514" s="42"/>
      <c r="M514" s="42"/>
      <c r="N514" s="42"/>
      <c r="O514" s="42"/>
    </row>
    <row r="515" spans="7:15" ht="12.75">
      <c r="G515" s="41"/>
      <c r="H515" s="42"/>
      <c r="I515" s="42"/>
      <c r="J515" s="42"/>
      <c r="K515" s="42"/>
      <c r="L515" s="42"/>
      <c r="M515" s="42"/>
      <c r="N515" s="42"/>
      <c r="O515" s="42"/>
    </row>
    <row r="516" spans="7:15" ht="12.75">
      <c r="G516" s="41"/>
      <c r="H516" s="42"/>
      <c r="I516" s="42"/>
      <c r="J516" s="42"/>
      <c r="K516" s="42"/>
      <c r="L516" s="42"/>
      <c r="M516" s="42"/>
      <c r="N516" s="42"/>
      <c r="O516" s="42"/>
    </row>
    <row r="517" spans="7:15" ht="12.75">
      <c r="G517" s="41"/>
      <c r="H517" s="42"/>
      <c r="I517" s="42"/>
      <c r="J517" s="42"/>
      <c r="K517" s="42"/>
      <c r="L517" s="42"/>
      <c r="M517" s="42"/>
      <c r="N517" s="42"/>
      <c r="O517" s="42"/>
    </row>
    <row r="518" spans="7:15" ht="12.75">
      <c r="G518" s="41"/>
      <c r="H518" s="42"/>
      <c r="I518" s="42"/>
      <c r="J518" s="42"/>
      <c r="K518" s="42"/>
      <c r="L518" s="42"/>
      <c r="M518" s="42"/>
      <c r="N518" s="42"/>
      <c r="O518" s="42"/>
    </row>
    <row r="519" spans="7:15" ht="12.75">
      <c r="G519" s="41"/>
      <c r="H519" s="42"/>
      <c r="I519" s="42"/>
      <c r="J519" s="42"/>
      <c r="K519" s="42"/>
      <c r="L519" s="42"/>
      <c r="M519" s="42"/>
      <c r="N519" s="42"/>
      <c r="O519" s="42"/>
    </row>
    <row r="520" spans="7:15" ht="12.75">
      <c r="G520" s="41"/>
      <c r="H520" s="42"/>
      <c r="I520" s="42"/>
      <c r="J520" s="42"/>
      <c r="K520" s="42"/>
      <c r="L520" s="42"/>
      <c r="M520" s="42"/>
      <c r="N520" s="42"/>
      <c r="O520" s="42"/>
    </row>
    <row r="521" spans="7:15" ht="12.75">
      <c r="G521" s="41"/>
      <c r="H521" s="42"/>
      <c r="I521" s="42"/>
      <c r="J521" s="42"/>
      <c r="K521" s="42"/>
      <c r="L521" s="42"/>
      <c r="M521" s="42"/>
      <c r="N521" s="42"/>
      <c r="O521" s="42"/>
    </row>
    <row r="522" spans="7:15" ht="12.75">
      <c r="G522" s="41"/>
      <c r="H522" s="42"/>
      <c r="I522" s="42"/>
      <c r="J522" s="42"/>
      <c r="K522" s="42"/>
      <c r="L522" s="42"/>
      <c r="M522" s="42"/>
      <c r="N522" s="42"/>
      <c r="O522" s="42"/>
    </row>
    <row r="523" spans="7:15" ht="12.75">
      <c r="G523" s="41"/>
      <c r="H523" s="42"/>
      <c r="I523" s="42"/>
      <c r="J523" s="42"/>
      <c r="K523" s="42"/>
      <c r="L523" s="42"/>
      <c r="M523" s="42"/>
      <c r="N523" s="42"/>
      <c r="O523" s="42"/>
    </row>
    <row r="524" spans="7:15" ht="12.75">
      <c r="G524" s="41"/>
      <c r="H524" s="42"/>
      <c r="I524" s="42"/>
      <c r="J524" s="42"/>
      <c r="K524" s="42"/>
      <c r="L524" s="42"/>
      <c r="M524" s="42"/>
      <c r="N524" s="42"/>
      <c r="O524" s="42"/>
    </row>
    <row r="525" spans="7:15" ht="12.75">
      <c r="G525" s="41"/>
      <c r="H525" s="42"/>
      <c r="I525" s="42"/>
      <c r="J525" s="42"/>
      <c r="K525" s="42"/>
      <c r="L525" s="42"/>
      <c r="M525" s="42"/>
      <c r="N525" s="42"/>
      <c r="O525" s="42"/>
    </row>
    <row r="526" spans="7:15" ht="12.75">
      <c r="G526" s="41"/>
      <c r="H526" s="42"/>
      <c r="I526" s="42"/>
      <c r="J526" s="42"/>
      <c r="K526" s="42"/>
      <c r="L526" s="42"/>
      <c r="M526" s="42"/>
      <c r="N526" s="42"/>
      <c r="O526" s="42"/>
    </row>
    <row r="527" spans="7:15" ht="12.75">
      <c r="G527" s="41"/>
      <c r="H527" s="42"/>
      <c r="I527" s="42"/>
      <c r="J527" s="42"/>
      <c r="K527" s="42"/>
      <c r="L527" s="42"/>
      <c r="M527" s="42"/>
      <c r="N527" s="42"/>
      <c r="O527" s="42"/>
    </row>
    <row r="528" spans="7:15" ht="12.75">
      <c r="G528" s="41"/>
      <c r="H528" s="42"/>
      <c r="I528" s="42"/>
      <c r="J528" s="42"/>
      <c r="K528" s="42"/>
      <c r="L528" s="42"/>
      <c r="M528" s="42"/>
      <c r="N528" s="42"/>
      <c r="O528" s="42"/>
    </row>
    <row r="529" spans="7:15" ht="12.75">
      <c r="G529" s="41"/>
      <c r="H529" s="42"/>
      <c r="I529" s="42"/>
      <c r="J529" s="42"/>
      <c r="K529" s="42"/>
      <c r="L529" s="42"/>
      <c r="M529" s="42"/>
      <c r="N529" s="42"/>
      <c r="O529" s="42"/>
    </row>
    <row r="530" spans="7:15" ht="12.75">
      <c r="G530" s="41"/>
      <c r="H530" s="42"/>
      <c r="I530" s="42"/>
      <c r="J530" s="42"/>
      <c r="K530" s="42"/>
      <c r="L530" s="42"/>
      <c r="M530" s="42"/>
      <c r="N530" s="42"/>
      <c r="O530" s="42"/>
    </row>
  </sheetData>
  <mergeCells count="44">
    <mergeCell ref="B84:C84"/>
    <mergeCell ref="B63:B64"/>
    <mergeCell ref="O2:O3"/>
    <mergeCell ref="A134:B134"/>
    <mergeCell ref="B102:B103"/>
    <mergeCell ref="B112:B113"/>
    <mergeCell ref="B115:B117"/>
    <mergeCell ref="B119:B120"/>
    <mergeCell ref="B122:B123"/>
    <mergeCell ref="B5:C5"/>
    <mergeCell ref="B49:C49"/>
    <mergeCell ref="B44:B46"/>
    <mergeCell ref="B50:B52"/>
    <mergeCell ref="B54:B56"/>
    <mergeCell ref="B58:B59"/>
    <mergeCell ref="B37:B38"/>
    <mergeCell ref="B40:B42"/>
    <mergeCell ref="B6:B7"/>
    <mergeCell ref="B11:B13"/>
    <mergeCell ref="B15:B17"/>
    <mergeCell ref="B19:B21"/>
    <mergeCell ref="B23:B25"/>
    <mergeCell ref="B27:B29"/>
    <mergeCell ref="B31:B32"/>
    <mergeCell ref="B34:B35"/>
    <mergeCell ref="G2:N2"/>
    <mergeCell ref="F2:F3"/>
    <mergeCell ref="E2:E3"/>
    <mergeCell ref="A1:P1"/>
    <mergeCell ref="P2:P3"/>
    <mergeCell ref="B2:B3"/>
    <mergeCell ref="A2:A3"/>
    <mergeCell ref="D2:D3"/>
    <mergeCell ref="C2:C3"/>
    <mergeCell ref="B129:B131"/>
    <mergeCell ref="B68:B70"/>
    <mergeCell ref="B72:B73"/>
    <mergeCell ref="B109:B110"/>
    <mergeCell ref="B85:B86"/>
    <mergeCell ref="B88:B90"/>
    <mergeCell ref="B94:B96"/>
    <mergeCell ref="B125:B127"/>
    <mergeCell ref="B75:B77"/>
    <mergeCell ref="B79:B81"/>
  </mergeCells>
  <printOptions horizontalCentered="1"/>
  <pageMargins left="0.23" right="0.2" top="0.43" bottom="0.48" header="0.28" footer="0.28"/>
  <pageSetup horizontalDpi="300" verticalDpi="300" orientation="landscape" paperSize="9" scale="90" r:id="rId1"/>
  <headerFooter alignWithMargins="0">
    <oddFooter>&amp;L&amp;F&amp;C&amp;P of &amp;N&amp;R&amp;A</oddFooter>
  </headerFooter>
  <rowBreaks count="4" manualBreakCount="4">
    <brk id="39" max="15" man="1"/>
    <brk id="48" max="15" man="1"/>
    <brk id="83" max="15" man="1"/>
    <brk id="11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2006-06-03T12:08:20Z</dcterms:created>
  <dcterms:modified xsi:type="dcterms:W3CDTF">2006-06-03T12:08:39Z</dcterms:modified>
  <cp:category/>
  <cp:version/>
  <cp:contentType/>
  <cp:contentStatus/>
</cp:coreProperties>
</file>